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p.demeter.zeus.gsi.gov.uk/sites/cs04/dpt/datatransp/Cabinet Office Spending Exceptions/Q1_1920_template_returns/"/>
    </mc:Choice>
  </mc:AlternateContent>
  <bookViews>
    <workbookView xWindow="0" yWindow="0" windowWidth="19200" windowHeight="7155" activeTab="1"/>
  </bookViews>
  <sheets>
    <sheet name="Spending Cases" sheetId="1" r:id="rId1"/>
    <sheet name="Recruitmen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6" i="2" l="1"/>
  <c r="U16" i="2"/>
  <c r="T16" i="2"/>
  <c r="R16" i="2"/>
  <c r="Q16" i="2"/>
  <c r="P16" i="2"/>
  <c r="O16" i="2"/>
  <c r="N16" i="2"/>
  <c r="L16" i="2"/>
  <c r="K16" i="2"/>
  <c r="I16" i="2"/>
  <c r="F16" i="2"/>
  <c r="S7" i="2"/>
  <c r="S16" i="2" s="1"/>
  <c r="P7" i="2"/>
  <c r="O7" i="2"/>
  <c r="M7" i="2"/>
  <c r="M16" i="2" s="1"/>
  <c r="J7" i="2"/>
  <c r="J16" i="2" s="1"/>
  <c r="I7" i="2"/>
  <c r="F7" i="2"/>
</calcChain>
</file>

<file path=xl/sharedStrings.xml><?xml version="1.0" encoding="utf-8"?>
<sst xmlns="http://schemas.openxmlformats.org/spreadsheetml/2006/main" count="252" uniqueCount="130">
  <si>
    <t>Reference Number</t>
  </si>
  <si>
    <t>Owning Dept/ALB Department</t>
  </si>
  <si>
    <t>ALB</t>
  </si>
  <si>
    <t>Case Name</t>
  </si>
  <si>
    <t>Case details</t>
  </si>
  <si>
    <t>Value (£) (excluding VAT)</t>
  </si>
  <si>
    <t>Approval date</t>
  </si>
  <si>
    <t>IT, Digital</t>
  </si>
  <si>
    <t>Control</t>
  </si>
  <si>
    <t>Department</t>
  </si>
  <si>
    <t>Organisation Name</t>
  </si>
  <si>
    <t>Basis for expenditure approval</t>
  </si>
  <si>
    <t>Project name</t>
  </si>
  <si>
    <t>Basis for Exception</t>
  </si>
  <si>
    <t>Approval month</t>
  </si>
  <si>
    <t>Civil Service Grade (FTE)</t>
  </si>
  <si>
    <t>Civil Service Grade (Headcount)</t>
  </si>
  <si>
    <t>Total approvals (Headcount)</t>
  </si>
  <si>
    <t>Total Approvals (FTE)</t>
  </si>
  <si>
    <t>AA/AO</t>
  </si>
  <si>
    <t>EO</t>
  </si>
  <si>
    <t>HEO</t>
  </si>
  <si>
    <t>SEO</t>
  </si>
  <si>
    <t>Grade 6 / 7</t>
  </si>
  <si>
    <t>SCS</t>
  </si>
  <si>
    <t>Digital</t>
  </si>
  <si>
    <t>Property</t>
  </si>
  <si>
    <t>HMGD013</t>
  </si>
  <si>
    <t>DEFRA</t>
  </si>
  <si>
    <t>HMGD014</t>
  </si>
  <si>
    <t>Environment Agency</t>
  </si>
  <si>
    <t>HMGD017</t>
  </si>
  <si>
    <t>Marine Planning Digital Service - Beta (Mar 2019)</t>
  </si>
  <si>
    <t>HMGD041</t>
  </si>
  <si>
    <t>Core Defra</t>
  </si>
  <si>
    <t>HMGD056</t>
  </si>
  <si>
    <t>DEFRA/DfT</t>
  </si>
  <si>
    <t>Joint Air Quality Unit</t>
  </si>
  <si>
    <t>HMGD068</t>
  </si>
  <si>
    <t>Clean Air Zones - Vehicle Compliance Checker - beta</t>
  </si>
  <si>
    <t>HMGD069</t>
  </si>
  <si>
    <t>HMGD088</t>
  </si>
  <si>
    <t>HMGD089</t>
  </si>
  <si>
    <t>Local Air Quality Management (LAQM) Website</t>
  </si>
  <si>
    <t>HMGD096</t>
  </si>
  <si>
    <t>itTB website enhancements for Risk Based Trading</t>
  </si>
  <si>
    <t>HMGP6006</t>
  </si>
  <si>
    <t>AHDB</t>
  </si>
  <si>
    <t>Nil Return</t>
  </si>
  <si>
    <t>Nil return</t>
  </si>
  <si>
    <t>Commercials</t>
  </si>
  <si>
    <t>Consultancy</t>
  </si>
  <si>
    <t>Strategic Business Case</t>
  </si>
  <si>
    <t>Stoneleigh Park, Warwickshire</t>
  </si>
  <si>
    <t xml:space="preserve">Notes </t>
  </si>
  <si>
    <t>Requested value is the anticipated rent per annum following review</t>
  </si>
  <si>
    <t>Ivory Ban Service - Discovery &amp; Alpha</t>
  </si>
  <si>
    <t>Water Abstraction (Water Resource Licensing) Service - Beta 2</t>
  </si>
  <si>
    <t>Marine Management Organisation</t>
  </si>
  <si>
    <t>Defra Alerts - Discovery</t>
  </si>
  <si>
    <t>Clean Air Zones - Taxis / Private Hire Vehicles (PHV) - beta</t>
  </si>
  <si>
    <t>Civica Support and maintenance contract for International Waste Shipments (IWS) and Waste Electrical and Electronic Equipment (WEEE) online services</t>
  </si>
  <si>
    <t xml:space="preserve">Digital </t>
  </si>
  <si>
    <t>HMGD103</t>
  </si>
  <si>
    <t>Transport Documents - Alpha</t>
  </si>
  <si>
    <t>HMG4107a</t>
  </si>
  <si>
    <t xml:space="preserve">Water Abstraction (Water Resource Licensing) Service - Discovery </t>
  </si>
  <si>
    <t>Clean Air Zones - Charging/Payments/Settlement and Reconciliation -  Alpha - incl. Extended Discovery</t>
  </si>
  <si>
    <t>Defra</t>
  </si>
  <si>
    <t xml:space="preserve">AHDB </t>
  </si>
  <si>
    <t>Agriculture and Horticulture Development Board - Flavourtarian Lamb Campaign</t>
  </si>
  <si>
    <t>EA</t>
  </si>
  <si>
    <t>Rod Licences / Fisheries - 2019/20 communications activity</t>
  </si>
  <si>
    <t>Annual Flood Action Campaign</t>
  </si>
  <si>
    <t>N/A</t>
  </si>
  <si>
    <t>Charging Clean Air Zone Communications Strategy</t>
  </si>
  <si>
    <t>APHA</t>
  </si>
  <si>
    <t>Animal and Plant Health Agency - Don’t Risk It Campaign</t>
  </si>
  <si>
    <t>NE</t>
  </si>
  <si>
    <t>Natural England - all staff event for 1,500 (£24/person)</t>
  </si>
  <si>
    <t>Food, Farming &amp; Biosecurity System Leadership Event for 450 (£62/person)</t>
  </si>
  <si>
    <t>Food Waste - Step Up to the Plate</t>
  </si>
  <si>
    <t>Campaign</t>
  </si>
  <si>
    <t>Communications activity</t>
  </si>
  <si>
    <t>Communications Strategy</t>
  </si>
  <si>
    <t>Event</t>
  </si>
  <si>
    <t xml:space="preserve">Advertising &amp; Marketing </t>
  </si>
  <si>
    <t>Value (£M)</t>
  </si>
  <si>
    <t>Total Value Approved (£ m)</t>
  </si>
  <si>
    <t>Explanatory note</t>
  </si>
  <si>
    <t>Date of update</t>
  </si>
  <si>
    <t>core Defra</t>
  </si>
  <si>
    <t>Business Critical vacancies</t>
  </si>
  <si>
    <t>Various</t>
  </si>
  <si>
    <t>See note below</t>
  </si>
  <si>
    <t>Animal &amp; Plant Health Agency (APHA)</t>
  </si>
  <si>
    <t>Centre for Environment, Fisheries &amp; Aquaculture Science (Cefas)</t>
  </si>
  <si>
    <t xml:space="preserve">Rural Payments Agency (RPA) </t>
  </si>
  <si>
    <t>Veterinary Medicines Directorate (VMD)</t>
  </si>
  <si>
    <t>Consumer Council for Water (CCW)</t>
  </si>
  <si>
    <t>Environment Agency (EA)</t>
  </si>
  <si>
    <t>Joint Nature Conservation Committee (JNCC)</t>
  </si>
  <si>
    <t>Marine Management Organisation (MMO)</t>
  </si>
  <si>
    <t>Business Critical Vacancies</t>
  </si>
  <si>
    <t xml:space="preserve">Natural England (NE) </t>
  </si>
  <si>
    <t>No return forthcoming</t>
  </si>
  <si>
    <t>Royal Botanic Gardens Kew</t>
  </si>
  <si>
    <t>Agriculture &amp; Horticulture Dev Board</t>
  </si>
  <si>
    <t>Grades do no match Civil Service Grades</t>
  </si>
  <si>
    <t xml:space="preserve">Defra </t>
  </si>
  <si>
    <t xml:space="preserve">Seafish authority </t>
  </si>
  <si>
    <t>Corporate Plan 2018-2021</t>
  </si>
  <si>
    <t xml:space="preserve">Grades do not match Civil Service </t>
  </si>
  <si>
    <t xml:space="preserve">Totals </t>
  </si>
  <si>
    <t>Notes</t>
  </si>
  <si>
    <t xml:space="preserve">Fixed Term Appointments </t>
  </si>
  <si>
    <t>Fixed term appointments are usually suitable for posts where there is a piece of work with a defined end date or where there is a need for a role or function to be carried out in a specific period of time.</t>
  </si>
  <si>
    <t xml:space="preserve">FTA's may be recruited up to 4 years </t>
  </si>
  <si>
    <t>Short term appointments (STAs)</t>
  </si>
  <si>
    <t>Short term appointments are temporary appointments to meet short-term need up to 45 weeks. STAs are an exception to the Civil Service Recruitment Principles which means they can be .</t>
  </si>
  <si>
    <t>appointed without the need to go through fair and open completion</t>
  </si>
  <si>
    <t>The increase in approvals for external recruitment is a result of HM Treasury approved recruitment to support EU Exit work</t>
  </si>
  <si>
    <t>VMD</t>
  </si>
  <si>
    <t xml:space="preserve">14 AO - EU Exit staff + staff movements/backfill. </t>
  </si>
  <si>
    <t>The frontine and business critical roles are required for delivery of our corporate objectives including but not limited to flood risk management and flood management technical resilience, processing of environmental permits, river water quality improvements, and regulatory responsibilities such as waste management.</t>
  </si>
  <si>
    <t>MMO</t>
  </si>
  <si>
    <t xml:space="preserve">4 posts are for EU Exit the remainder are business critical posts </t>
  </si>
  <si>
    <t>Kew</t>
  </si>
  <si>
    <t>The figure of 39 headcount includes 25 visitor hosts recruited to support the opening of our new and exceptionally busy Children's Garden and exhbition by artist Dale Chihly</t>
  </si>
  <si>
    <t>Includes 2 posts supporting IT transformation project and Estates department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</si>
</sst>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164" formatCode="&quot;£&quot;#,##0_);[Red]\(&quot;£&quot;#,##0\)"/>
    <numFmt numFmtId="165" formatCode="&quot;£&quot;#,##0"/>
    <numFmt numFmtId="166" formatCode="m/d/yyyy"/>
    <numFmt numFmtId="167" formatCode="0.0"/>
    <numFmt numFmtId="168" formatCode="&quot;£&quot;#,##0.00"/>
  </numFmts>
  <fonts count="14" x14ac:knownFonts="1">
    <font>
      <sz val="12"/>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000000"/>
      <name val="Arial"/>
      <family val="2"/>
    </font>
    <font>
      <sz val="11"/>
      <color theme="0"/>
      <name val="Arial"/>
      <family val="2"/>
    </font>
    <font>
      <sz val="11"/>
      <color theme="0" tint="-0.249977111117893"/>
      <name val="Arial"/>
      <family val="2"/>
    </font>
    <font>
      <sz val="9"/>
      <color theme="1"/>
      <name val="Arial"/>
      <family val="2"/>
    </font>
    <font>
      <b/>
      <sz val="10"/>
      <name val="Arial"/>
      <family val="2"/>
    </font>
    <font>
      <sz val="10"/>
      <name val="Arial"/>
      <family val="2"/>
    </font>
    <font>
      <b/>
      <u/>
      <sz val="10"/>
      <name val="Arial"/>
      <family val="2"/>
    </font>
    <font>
      <sz val="10"/>
      <color theme="1"/>
      <name val="Arial"/>
      <family val="2"/>
    </font>
    <font>
      <b/>
      <u/>
      <sz val="10"/>
      <color theme="1"/>
      <name val="Arial"/>
      <family val="2"/>
    </font>
    <font>
      <b/>
      <sz val="10"/>
      <color theme="1"/>
      <name val="Arial"/>
      <family val="2"/>
    </font>
  </fonts>
  <fills count="7">
    <fill>
      <patternFill patternType="none"/>
    </fill>
    <fill>
      <patternFill patternType="gray125"/>
    </fill>
    <fill>
      <patternFill patternType="solid">
        <fgColor theme="5"/>
        <bgColor indexed="64"/>
      </patternFill>
    </fill>
    <fill>
      <patternFill patternType="solid">
        <fgColor rgb="FFC00000"/>
        <bgColor indexed="64"/>
      </patternFill>
    </fill>
    <fill>
      <patternFill patternType="solid">
        <fgColor rgb="FFECDDBE"/>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7">
    <xf numFmtId="0" fontId="0" fillId="0" borderId="0" xfId="0"/>
    <xf numFmtId="0" fontId="0" fillId="0" borderId="0" xfId="0" applyFill="1"/>
    <xf numFmtId="0" fontId="3" fillId="2" borderId="0" xfId="0" applyFont="1" applyFill="1"/>
    <xf numFmtId="0" fontId="3" fillId="0" borderId="0" xfId="0" applyFont="1" applyFill="1"/>
    <xf numFmtId="0" fontId="2" fillId="0" borderId="0" xfId="0" applyFont="1" applyFill="1"/>
    <xf numFmtId="0" fontId="1" fillId="0" borderId="0" xfId="0" applyFont="1" applyFill="1"/>
    <xf numFmtId="0" fontId="2" fillId="0" borderId="0" xfId="0" applyFont="1" applyFill="1" applyAlignment="1">
      <alignment wrapText="1"/>
    </xf>
    <xf numFmtId="0" fontId="2" fillId="0" borderId="0" xfId="0" applyFont="1"/>
    <xf numFmtId="164" fontId="2" fillId="0" borderId="0" xfId="0" applyNumberFormat="1" applyFont="1" applyFill="1"/>
    <xf numFmtId="14" fontId="2" fillId="0" borderId="0" xfId="0" applyNumberFormat="1" applyFont="1" applyFill="1"/>
    <xf numFmtId="0" fontId="1" fillId="0" borderId="0" xfId="0" applyFont="1"/>
    <xf numFmtId="0" fontId="2" fillId="0" borderId="0" xfId="0" applyFont="1" applyAlignment="1"/>
    <xf numFmtId="0" fontId="2" fillId="0" borderId="0" xfId="0" applyFont="1" applyAlignment="1">
      <alignment wrapText="1"/>
    </xf>
    <xf numFmtId="164" fontId="2" fillId="0" borderId="0" xfId="0" applyNumberFormat="1" applyFont="1" applyAlignment="1"/>
    <xf numFmtId="14" fontId="2" fillId="0" borderId="0" xfId="0" applyNumberFormat="1" applyFont="1" applyAlignment="1"/>
    <xf numFmtId="164" fontId="2" fillId="0" borderId="0" xfId="0" applyNumberFormat="1" applyFont="1"/>
    <xf numFmtId="14" fontId="2" fillId="0" borderId="0" xfId="0" applyNumberFormat="1" applyFont="1"/>
    <xf numFmtId="0" fontId="4" fillId="0" borderId="0" xfId="0" applyFont="1" applyBorder="1" applyAlignment="1">
      <alignment wrapText="1"/>
    </xf>
    <xf numFmtId="0" fontId="1" fillId="0" borderId="1" xfId="0" applyFont="1" applyBorder="1"/>
    <xf numFmtId="0" fontId="2" fillId="0" borderId="0" xfId="0" applyFont="1" applyFill="1" applyAlignment="1">
      <alignment vertical="top"/>
    </xf>
    <xf numFmtId="0" fontId="2" fillId="0" borderId="0" xfId="0" applyFont="1" applyAlignment="1">
      <alignment vertical="top"/>
    </xf>
    <xf numFmtId="164" fontId="2" fillId="0" borderId="0" xfId="0" applyNumberFormat="1" applyFont="1" applyFill="1" applyAlignment="1">
      <alignment vertical="top"/>
    </xf>
    <xf numFmtId="14" fontId="2" fillId="0" borderId="0" xfId="0" applyNumberFormat="1" applyFont="1" applyFill="1" applyAlignment="1">
      <alignment vertical="top"/>
    </xf>
    <xf numFmtId="0" fontId="1" fillId="0" borderId="0" xfId="0" applyFont="1" applyAlignment="1">
      <alignment vertical="top"/>
    </xf>
    <xf numFmtId="0" fontId="0" fillId="0" borderId="0" xfId="0" applyAlignment="1">
      <alignment vertical="top"/>
    </xf>
    <xf numFmtId="165" fontId="2" fillId="0" borderId="0" xfId="0" applyNumberFormat="1" applyFont="1" applyFill="1"/>
    <xf numFmtId="14" fontId="2" fillId="0" borderId="0" xfId="0" applyNumberFormat="1" applyFont="1" applyFill="1" applyAlignment="1">
      <alignment wrapText="1"/>
    </xf>
    <xf numFmtId="14" fontId="5" fillId="3" borderId="1" xfId="0" applyNumberFormat="1" applyFont="1" applyFill="1" applyBorder="1" applyAlignment="1">
      <alignment horizontal="center" vertical="center" wrapText="1"/>
    </xf>
    <xf numFmtId="14" fontId="5" fillId="3" borderId="1" xfId="0" applyNumberFormat="1" applyFont="1" applyFill="1" applyBorder="1" applyAlignment="1">
      <alignment vertical="center" wrapText="1"/>
    </xf>
    <xf numFmtId="14" fontId="5" fillId="3" borderId="1" xfId="0" applyNumberFormat="1" applyFont="1" applyFill="1" applyBorder="1" applyAlignment="1">
      <alignment wrapText="1"/>
    </xf>
    <xf numFmtId="0" fontId="5" fillId="3" borderId="1" xfId="0" applyFont="1" applyFill="1" applyBorder="1" applyAlignment="1">
      <alignment vertical="center" wrapText="1"/>
    </xf>
    <xf numFmtId="0" fontId="2" fillId="4" borderId="1" xfId="0" applyFont="1" applyFill="1" applyBorder="1" applyAlignment="1">
      <alignment wrapText="1"/>
    </xf>
    <xf numFmtId="166" fontId="2" fillId="4" borderId="1" xfId="0" applyNumberFormat="1" applyFont="1" applyFill="1" applyBorder="1" applyAlignment="1">
      <alignment wrapText="1"/>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6" fontId="2"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8" fontId="2" fillId="4" borderId="1" xfId="0" applyNumberFormat="1" applyFont="1" applyFill="1" applyBorder="1" applyAlignment="1">
      <alignment horizontal="center" wrapText="1"/>
    </xf>
    <xf numFmtId="2" fontId="2" fillId="4"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167"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wrapText="1"/>
    </xf>
    <xf numFmtId="0" fontId="4" fillId="4" borderId="1" xfId="0" applyFont="1" applyFill="1" applyBorder="1" applyAlignment="1">
      <alignment vertical="center" wrapText="1"/>
    </xf>
    <xf numFmtId="168" fontId="2" fillId="4" borderId="1" xfId="0" applyNumberFormat="1" applyFont="1" applyFill="1" applyBorder="1" applyAlignment="1">
      <alignment wrapText="1"/>
    </xf>
    <xf numFmtId="2" fontId="7" fillId="4" borderId="1" xfId="0" applyNumberFormat="1" applyFont="1" applyFill="1" applyBorder="1" applyAlignment="1">
      <alignment horizontal="center" wrapText="1"/>
    </xf>
    <xf numFmtId="16" fontId="2" fillId="4" borderId="1" xfId="0" applyNumberFormat="1" applyFont="1" applyFill="1" applyBorder="1" applyAlignment="1">
      <alignment horizontal="center" wrapText="1"/>
    </xf>
    <xf numFmtId="0" fontId="2" fillId="4" borderId="1" xfId="0" applyFont="1" applyFill="1" applyBorder="1" applyAlignment="1">
      <alignment vertical="center" wrapText="1"/>
    </xf>
    <xf numFmtId="0" fontId="2" fillId="4" borderId="1" xfId="0" applyFont="1" applyFill="1" applyBorder="1" applyAlignment="1">
      <alignment horizontal="left" wrapText="1"/>
    </xf>
    <xf numFmtId="2" fontId="2" fillId="4" borderId="1" xfId="0" applyNumberFormat="1" applyFont="1" applyFill="1" applyBorder="1" applyAlignment="1">
      <alignment horizontal="center" wrapText="1"/>
    </xf>
    <xf numFmtId="16" fontId="2" fillId="4" borderId="2" xfId="0" applyNumberFormat="1" applyFont="1" applyFill="1" applyBorder="1" applyAlignment="1">
      <alignment horizontal="center" wrapText="1"/>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Border="1" applyAlignment="1">
      <alignment horizontal="left" vertical="center" wrapText="1"/>
    </xf>
    <xf numFmtId="0" fontId="8" fillId="6" borderId="3" xfId="0" applyFont="1" applyFill="1" applyBorder="1" applyAlignment="1">
      <alignment horizontal="left" vertical="center"/>
    </xf>
    <xf numFmtId="0" fontId="9" fillId="0" borderId="4" xfId="0" applyFont="1" applyBorder="1"/>
    <xf numFmtId="0" fontId="9" fillId="0" borderId="4" xfId="0" applyFont="1" applyBorder="1" applyAlignment="1"/>
    <xf numFmtId="0" fontId="9" fillId="0" borderId="5" xfId="0" applyFont="1" applyBorder="1" applyAlignment="1"/>
    <xf numFmtId="0" fontId="9" fillId="0" borderId="0" xfId="0" applyFont="1" applyBorder="1" applyAlignment="1"/>
    <xf numFmtId="0" fontId="9" fillId="0" borderId="0" xfId="0" applyFont="1" applyAlignment="1"/>
    <xf numFmtId="0" fontId="9" fillId="0" borderId="0" xfId="0" applyFont="1"/>
    <xf numFmtId="0" fontId="9" fillId="0" borderId="0" xfId="0" applyFont="1" applyAlignment="1">
      <alignment horizontal="left"/>
    </xf>
    <xf numFmtId="0" fontId="9" fillId="0" borderId="6" xfId="0" applyFont="1" applyBorder="1"/>
    <xf numFmtId="0" fontId="9" fillId="0" borderId="0" xfId="0" applyFont="1" applyBorder="1"/>
    <xf numFmtId="0" fontId="9" fillId="0" borderId="7" xfId="0" applyFont="1" applyBorder="1" applyAlignment="1"/>
    <xf numFmtId="0" fontId="8" fillId="0" borderId="6" xfId="0" applyFont="1" applyBorder="1" applyAlignment="1">
      <alignment vertical="center"/>
    </xf>
    <xf numFmtId="0" fontId="9" fillId="6" borderId="0" xfId="0" applyFont="1" applyFill="1" applyBorder="1" applyAlignment="1">
      <alignment vertical="center"/>
    </xf>
    <xf numFmtId="0" fontId="9" fillId="6" borderId="7" xfId="0" applyFont="1" applyFill="1" applyBorder="1" applyAlignment="1">
      <alignment vertical="center"/>
    </xf>
    <xf numFmtId="0" fontId="9" fillId="6" borderId="0" xfId="0" applyFont="1" applyFill="1" applyBorder="1" applyAlignment="1">
      <alignment horizontal="left" vertical="center"/>
    </xf>
    <xf numFmtId="0" fontId="9" fillId="0" borderId="6" xfId="0" applyFont="1" applyBorder="1" applyAlignment="1">
      <alignment vertical="center"/>
    </xf>
    <xf numFmtId="0" fontId="9" fillId="0" borderId="8" xfId="0" applyFont="1" applyBorder="1" applyAlignment="1">
      <alignment vertical="center"/>
    </xf>
    <xf numFmtId="0" fontId="9" fillId="6" borderId="9" xfId="0" applyFont="1" applyFill="1" applyBorder="1" applyAlignment="1">
      <alignment vertical="center"/>
    </xf>
    <xf numFmtId="0" fontId="9" fillId="0" borderId="9" xfId="0" applyFont="1" applyBorder="1" applyAlignment="1"/>
    <xf numFmtId="0" fontId="9" fillId="6" borderId="10" xfId="0" applyFont="1" applyFill="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9" fillId="6" borderId="0" xfId="0" applyFont="1" applyFill="1" applyAlignment="1">
      <alignment vertical="center" wrapText="1"/>
    </xf>
    <xf numFmtId="0" fontId="9" fillId="6" borderId="0" xfId="0" applyFont="1" applyFill="1" applyAlignment="1">
      <alignment horizontal="center" vertical="center" wrapText="1"/>
    </xf>
    <xf numFmtId="0" fontId="9" fillId="6" borderId="0" xfId="0" applyFont="1" applyFill="1" applyAlignment="1">
      <alignment horizontal="left" vertical="center" wrapText="1"/>
    </xf>
    <xf numFmtId="0" fontId="9" fillId="0" borderId="0" xfId="0" applyFont="1" applyAlignment="1">
      <alignment vertical="center"/>
    </xf>
    <xf numFmtId="0" fontId="10" fillId="6" borderId="0" xfId="0" applyFont="1" applyFill="1" applyBorder="1" applyAlignment="1">
      <alignment horizontal="left" vertical="center"/>
    </xf>
    <xf numFmtId="0" fontId="9" fillId="0" borderId="0" xfId="0" applyFont="1" applyBorder="1" applyAlignment="1">
      <alignment horizontal="left" vertical="center"/>
    </xf>
    <xf numFmtId="0" fontId="9" fillId="6" borderId="0" xfId="0" applyFont="1" applyFill="1" applyAlignment="1">
      <alignment vertical="center"/>
    </xf>
    <xf numFmtId="0" fontId="10" fillId="6" borderId="0" xfId="0" applyFont="1" applyFill="1" applyBorder="1" applyAlignment="1">
      <alignment vertical="center"/>
    </xf>
    <xf numFmtId="0" fontId="11" fillId="6" borderId="0" xfId="0" applyFont="1" applyFill="1" applyBorder="1" applyAlignment="1">
      <alignment horizontal="left" vertical="top"/>
    </xf>
    <xf numFmtId="0" fontId="10" fillId="6" borderId="0" xfId="0" applyFont="1" applyFill="1" applyAlignment="1">
      <alignment vertical="center" wrapText="1"/>
    </xf>
    <xf numFmtId="0" fontId="9" fillId="0" borderId="0" xfId="0" applyFont="1" applyAlignment="1">
      <alignment vertical="center" wrapText="1"/>
    </xf>
    <xf numFmtId="0" fontId="12"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vertical="center" wrapText="1"/>
    </xf>
    <xf numFmtId="0" fontId="13" fillId="6" borderId="0" xfId="0" applyFont="1" applyFill="1" applyBorder="1" applyAlignment="1">
      <alignment horizontal="left" vertical="top"/>
    </xf>
    <xf numFmtId="0" fontId="11" fillId="0" borderId="0" xfId="0" applyFont="1" applyBorder="1" applyAlignment="1">
      <alignment horizontal="left" vertical="center"/>
    </xf>
    <xf numFmtId="0" fontId="9" fillId="6" borderId="0" xfId="0" applyFont="1" applyFill="1" applyAlignment="1">
      <alignment horizontal="center" vertical="center"/>
    </xf>
    <xf numFmtId="0" fontId="12" fillId="0" borderId="0" xfId="0" applyFont="1" applyAlignment="1">
      <alignment vertical="center"/>
    </xf>
    <xf numFmtId="0" fontId="9" fillId="0" borderId="0" xfId="0" applyFont="1" applyAlignment="1">
      <alignment horizontal="left" vertical="center"/>
    </xf>
    <xf numFmtId="0" fontId="8" fillId="6" borderId="0" xfId="0" applyFont="1" applyFill="1" applyBorder="1" applyAlignment="1">
      <alignment horizontal="left" vertical="center"/>
    </xf>
    <xf numFmtId="0" fontId="13" fillId="6" borderId="0" xfId="0" applyFont="1" applyFill="1" applyBorder="1" applyAlignment="1">
      <alignment vertical="center"/>
    </xf>
    <xf numFmtId="0" fontId="11" fillId="0" borderId="0" xfId="0" applyFont="1" applyAlignment="1">
      <alignment vertical="center"/>
    </xf>
    <xf numFmtId="14" fontId="5" fillId="3" borderId="1" xfId="0" applyNumberFormat="1" applyFont="1" applyFill="1" applyBorder="1" applyAlignment="1">
      <alignment horizontal="center" vertical="center" wrapText="1"/>
    </xf>
    <xf numFmtId="0" fontId="2" fillId="0" borderId="1" xfId="0" applyFont="1" applyBorder="1" applyAlignment="1">
      <alignment wrapText="1"/>
    </xf>
    <xf numFmtId="0" fontId="11" fillId="0" borderId="0" xfId="0" applyFont="1" applyBorder="1" applyAlignment="1">
      <alignment horizontal="left" vertical="center" wrapText="1"/>
    </xf>
    <xf numFmtId="0" fontId="11" fillId="0" borderId="0" xfId="0" applyFont="1" applyAlignment="1">
      <alignment vertical="center" wrapText="1"/>
    </xf>
    <xf numFmtId="14" fontId="5"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2"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D1" workbookViewId="0">
      <selection activeCell="I6" sqref="I6"/>
    </sheetView>
  </sheetViews>
  <sheetFormatPr defaultColWidth="11" defaultRowHeight="15.75" x14ac:dyDescent="0.25"/>
  <cols>
    <col min="1" max="1" width="18" bestFit="1" customWidth="1"/>
    <col min="2" max="2" width="27.875" bestFit="1" customWidth="1"/>
    <col min="3" max="3" width="28.625" bestFit="1" customWidth="1"/>
    <col min="4" max="4" width="67.75" customWidth="1"/>
    <col min="5" max="5" width="21.5" bestFit="1" customWidth="1"/>
    <col min="6" max="6" width="23.25" bestFit="1" customWidth="1"/>
    <col min="7" max="7" width="13.25" bestFit="1" customWidth="1"/>
    <col min="8" max="8" width="20.5" bestFit="1" customWidth="1"/>
  </cols>
  <sheetData>
    <row r="1" spans="1:9" x14ac:dyDescent="0.25">
      <c r="A1" s="2" t="s">
        <v>0</v>
      </c>
      <c r="B1" s="2" t="s">
        <v>1</v>
      </c>
      <c r="C1" s="2" t="s">
        <v>2</v>
      </c>
      <c r="D1" s="2" t="s">
        <v>3</v>
      </c>
      <c r="E1" s="2" t="s">
        <v>4</v>
      </c>
      <c r="F1" s="2" t="s">
        <v>5</v>
      </c>
      <c r="G1" s="2" t="s">
        <v>6</v>
      </c>
      <c r="H1" s="2" t="s">
        <v>8</v>
      </c>
      <c r="I1" s="2" t="s">
        <v>54</v>
      </c>
    </row>
    <row r="2" spans="1:9" s="1" customFormat="1" x14ac:dyDescent="0.25">
      <c r="A2" s="4"/>
      <c r="B2" s="4" t="s">
        <v>68</v>
      </c>
      <c r="C2" s="4" t="s">
        <v>69</v>
      </c>
      <c r="D2" s="6" t="s">
        <v>70</v>
      </c>
      <c r="E2" s="4" t="s">
        <v>82</v>
      </c>
      <c r="F2" s="25">
        <v>1440000</v>
      </c>
      <c r="G2" s="26">
        <v>43558</v>
      </c>
      <c r="H2" s="4" t="s">
        <v>86</v>
      </c>
    </row>
    <row r="3" spans="1:9" s="1" customFormat="1" x14ac:dyDescent="0.25">
      <c r="A3" s="4"/>
      <c r="B3" s="4" t="s">
        <v>68</v>
      </c>
      <c r="C3" s="4" t="s">
        <v>71</v>
      </c>
      <c r="D3" s="6" t="s">
        <v>72</v>
      </c>
      <c r="E3" s="4" t="s">
        <v>83</v>
      </c>
      <c r="F3" s="25">
        <v>177500</v>
      </c>
      <c r="G3" s="26">
        <v>43571</v>
      </c>
      <c r="H3" s="4" t="s">
        <v>86</v>
      </c>
    </row>
    <row r="4" spans="1:9" s="1" customFormat="1" x14ac:dyDescent="0.25">
      <c r="A4" s="4"/>
      <c r="B4" s="4" t="s">
        <v>68</v>
      </c>
      <c r="C4" s="4" t="s">
        <v>71</v>
      </c>
      <c r="D4" s="6" t="s">
        <v>73</v>
      </c>
      <c r="E4" s="4" t="s">
        <v>82</v>
      </c>
      <c r="F4" s="25">
        <v>150000</v>
      </c>
      <c r="G4" s="26">
        <v>43579</v>
      </c>
      <c r="H4" s="4" t="s">
        <v>86</v>
      </c>
      <c r="I4" s="5"/>
    </row>
    <row r="5" spans="1:9" s="1" customFormat="1" x14ac:dyDescent="0.25">
      <c r="A5" s="4"/>
      <c r="B5" s="4" t="s">
        <v>68</v>
      </c>
      <c r="C5" s="4" t="s">
        <v>74</v>
      </c>
      <c r="D5" s="6" t="s">
        <v>75</v>
      </c>
      <c r="E5" s="4" t="s">
        <v>84</v>
      </c>
      <c r="F5" s="25">
        <v>80000</v>
      </c>
      <c r="G5" s="26">
        <v>43557</v>
      </c>
      <c r="H5" s="4" t="s">
        <v>86</v>
      </c>
      <c r="I5" s="5"/>
    </row>
    <row r="6" spans="1:9" s="1" customFormat="1" x14ac:dyDescent="0.25">
      <c r="A6" s="4"/>
      <c r="B6" s="4" t="s">
        <v>68</v>
      </c>
      <c r="C6" s="4" t="s">
        <v>76</v>
      </c>
      <c r="D6" s="6" t="s">
        <v>77</v>
      </c>
      <c r="E6" s="4" t="s">
        <v>82</v>
      </c>
      <c r="F6" s="25">
        <v>47315</v>
      </c>
      <c r="G6" s="26">
        <v>43570</v>
      </c>
      <c r="H6" s="4" t="s">
        <v>86</v>
      </c>
      <c r="I6" s="5"/>
    </row>
    <row r="7" spans="1:9" s="1" customFormat="1" x14ac:dyDescent="0.25">
      <c r="A7" s="4"/>
      <c r="B7" s="4" t="s">
        <v>68</v>
      </c>
      <c r="C7" s="4" t="s">
        <v>78</v>
      </c>
      <c r="D7" s="6" t="s">
        <v>79</v>
      </c>
      <c r="E7" s="4" t="s">
        <v>85</v>
      </c>
      <c r="F7" s="25">
        <v>36178</v>
      </c>
      <c r="G7" s="26">
        <v>43622</v>
      </c>
      <c r="H7" s="4" t="s">
        <v>86</v>
      </c>
      <c r="I7" s="5"/>
    </row>
    <row r="8" spans="1:9" s="1" customFormat="1" x14ac:dyDescent="0.25">
      <c r="A8" s="4"/>
      <c r="B8" s="4" t="s">
        <v>68</v>
      </c>
      <c r="C8" s="4" t="s">
        <v>74</v>
      </c>
      <c r="D8" s="6" t="s">
        <v>80</v>
      </c>
      <c r="E8" s="4" t="s">
        <v>85</v>
      </c>
      <c r="F8" s="25">
        <v>28140</v>
      </c>
      <c r="G8" s="26">
        <v>43620</v>
      </c>
      <c r="H8" s="4" t="s">
        <v>86</v>
      </c>
      <c r="I8" s="5"/>
    </row>
    <row r="9" spans="1:9" s="1" customFormat="1" x14ac:dyDescent="0.25">
      <c r="A9" s="4"/>
      <c r="B9" s="4" t="s">
        <v>68</v>
      </c>
      <c r="C9" s="4" t="s">
        <v>74</v>
      </c>
      <c r="D9" s="6" t="s">
        <v>81</v>
      </c>
      <c r="E9" s="4" t="s">
        <v>85</v>
      </c>
      <c r="F9" s="25">
        <v>28000</v>
      </c>
      <c r="G9" s="26">
        <v>43580</v>
      </c>
      <c r="H9" s="4" t="s">
        <v>86</v>
      </c>
      <c r="I9" s="5"/>
    </row>
    <row r="10" spans="1:9" s="1" customFormat="1" x14ac:dyDescent="0.25">
      <c r="A10" s="3" t="s">
        <v>48</v>
      </c>
      <c r="B10" s="4" t="s">
        <v>49</v>
      </c>
      <c r="C10" s="4" t="s">
        <v>49</v>
      </c>
      <c r="D10" s="4" t="s">
        <v>49</v>
      </c>
      <c r="E10" s="4" t="s">
        <v>49</v>
      </c>
      <c r="F10" s="4" t="s">
        <v>49</v>
      </c>
      <c r="G10" s="4" t="s">
        <v>49</v>
      </c>
      <c r="H10" s="4" t="s">
        <v>50</v>
      </c>
      <c r="I10" s="5"/>
    </row>
    <row r="11" spans="1:9" s="1" customFormat="1" x14ac:dyDescent="0.25">
      <c r="A11" s="3" t="s">
        <v>48</v>
      </c>
      <c r="B11" s="4" t="s">
        <v>49</v>
      </c>
      <c r="C11" s="4" t="s">
        <v>49</v>
      </c>
      <c r="D11" s="4" t="s">
        <v>49</v>
      </c>
      <c r="E11" s="4" t="s">
        <v>49</v>
      </c>
      <c r="F11" s="4" t="s">
        <v>49</v>
      </c>
      <c r="G11" s="4" t="s">
        <v>49</v>
      </c>
      <c r="H11" s="4" t="s">
        <v>51</v>
      </c>
      <c r="I11" s="5"/>
    </row>
    <row r="12" spans="1:9" x14ac:dyDescent="0.25">
      <c r="A12" s="4" t="s">
        <v>29</v>
      </c>
      <c r="B12" s="4" t="s">
        <v>28</v>
      </c>
      <c r="C12" s="4" t="s">
        <v>30</v>
      </c>
      <c r="D12" s="6" t="s">
        <v>57</v>
      </c>
      <c r="E12" s="7" t="s">
        <v>25</v>
      </c>
      <c r="F12" s="8">
        <v>1189000</v>
      </c>
      <c r="G12" s="9">
        <v>43586</v>
      </c>
      <c r="H12" s="4" t="s">
        <v>7</v>
      </c>
      <c r="I12" s="10"/>
    </row>
    <row r="13" spans="1:9" x14ac:dyDescent="0.25">
      <c r="A13" s="4" t="s">
        <v>38</v>
      </c>
      <c r="B13" s="4" t="s">
        <v>36</v>
      </c>
      <c r="C13" s="4" t="s">
        <v>37</v>
      </c>
      <c r="D13" s="6" t="s">
        <v>39</v>
      </c>
      <c r="E13" s="7" t="s">
        <v>25</v>
      </c>
      <c r="F13" s="8">
        <v>836000</v>
      </c>
      <c r="G13" s="9">
        <v>43615</v>
      </c>
      <c r="H13" s="4" t="s">
        <v>7</v>
      </c>
      <c r="I13" s="10"/>
    </row>
    <row r="14" spans="1:9" s="24" customFormat="1" ht="29.25" customHeight="1" x14ac:dyDescent="0.2">
      <c r="A14" s="19" t="s">
        <v>35</v>
      </c>
      <c r="B14" s="19" t="s">
        <v>36</v>
      </c>
      <c r="C14" s="19" t="s">
        <v>37</v>
      </c>
      <c r="D14" s="6" t="s">
        <v>67</v>
      </c>
      <c r="E14" s="20" t="s">
        <v>25</v>
      </c>
      <c r="F14" s="21">
        <v>828000</v>
      </c>
      <c r="G14" s="22">
        <v>43581</v>
      </c>
      <c r="H14" s="19" t="s">
        <v>7</v>
      </c>
      <c r="I14" s="23"/>
    </row>
    <row r="15" spans="1:9" x14ac:dyDescent="0.25">
      <c r="A15" s="4" t="s">
        <v>40</v>
      </c>
      <c r="B15" s="4" t="s">
        <v>36</v>
      </c>
      <c r="C15" s="4" t="s">
        <v>37</v>
      </c>
      <c r="D15" s="6" t="s">
        <v>60</v>
      </c>
      <c r="E15" s="7" t="s">
        <v>25</v>
      </c>
      <c r="F15" s="8">
        <v>760000</v>
      </c>
      <c r="G15" s="9">
        <v>43615</v>
      </c>
      <c r="H15" s="4" t="s">
        <v>7</v>
      </c>
      <c r="I15" s="10"/>
    </row>
    <row r="16" spans="1:9" x14ac:dyDescent="0.25">
      <c r="A16" s="11" t="s">
        <v>31</v>
      </c>
      <c r="B16" s="11" t="s">
        <v>28</v>
      </c>
      <c r="C16" s="12" t="s">
        <v>58</v>
      </c>
      <c r="D16" s="11" t="s">
        <v>32</v>
      </c>
      <c r="E16" s="7" t="s">
        <v>25</v>
      </c>
      <c r="F16" s="13">
        <v>382000</v>
      </c>
      <c r="G16" s="14">
        <v>43556</v>
      </c>
      <c r="H16" s="11" t="s">
        <v>7</v>
      </c>
      <c r="I16" s="10"/>
    </row>
    <row r="17" spans="1:9" x14ac:dyDescent="0.25">
      <c r="A17" s="4" t="s">
        <v>27</v>
      </c>
      <c r="B17" s="4" t="s">
        <v>28</v>
      </c>
      <c r="C17" s="4" t="s">
        <v>34</v>
      </c>
      <c r="D17" s="6" t="s">
        <v>56</v>
      </c>
      <c r="E17" s="7" t="s">
        <v>25</v>
      </c>
      <c r="F17" s="8">
        <v>308000</v>
      </c>
      <c r="G17" s="9">
        <v>43557</v>
      </c>
      <c r="H17" s="4" t="s">
        <v>7</v>
      </c>
      <c r="I17" s="10"/>
    </row>
    <row r="18" spans="1:9" ht="14.25" customHeight="1" x14ac:dyDescent="0.25">
      <c r="A18" s="4" t="s">
        <v>63</v>
      </c>
      <c r="B18" s="4" t="s">
        <v>28</v>
      </c>
      <c r="C18" s="4" t="s">
        <v>58</v>
      </c>
      <c r="D18" s="6" t="s">
        <v>64</v>
      </c>
      <c r="E18" s="7" t="s">
        <v>25</v>
      </c>
      <c r="F18" s="8">
        <v>247000</v>
      </c>
      <c r="G18" s="9">
        <v>43634</v>
      </c>
      <c r="H18" s="4" t="s">
        <v>7</v>
      </c>
      <c r="I18" s="10"/>
    </row>
    <row r="19" spans="1:9" x14ac:dyDescent="0.25">
      <c r="A19" s="4" t="s">
        <v>44</v>
      </c>
      <c r="B19" s="4" t="s">
        <v>28</v>
      </c>
      <c r="C19" s="4" t="s">
        <v>34</v>
      </c>
      <c r="D19" s="6" t="s">
        <v>45</v>
      </c>
      <c r="E19" s="7" t="s">
        <v>25</v>
      </c>
      <c r="F19" s="8">
        <v>173038</v>
      </c>
      <c r="G19" s="9">
        <v>43634</v>
      </c>
      <c r="H19" s="4" t="s">
        <v>7</v>
      </c>
      <c r="I19" s="10"/>
    </row>
    <row r="20" spans="1:9" ht="31.5" customHeight="1" x14ac:dyDescent="0.25">
      <c r="A20" s="4" t="s">
        <v>41</v>
      </c>
      <c r="B20" s="4" t="s">
        <v>28</v>
      </c>
      <c r="C20" s="4" t="s">
        <v>30</v>
      </c>
      <c r="D20" s="6" t="s">
        <v>61</v>
      </c>
      <c r="E20" s="6" t="s">
        <v>62</v>
      </c>
      <c r="F20" s="8">
        <v>159000</v>
      </c>
      <c r="G20" s="9">
        <v>43640</v>
      </c>
      <c r="H20" s="4" t="s">
        <v>7</v>
      </c>
      <c r="I20" s="10"/>
    </row>
    <row r="21" spans="1:9" x14ac:dyDescent="0.25">
      <c r="A21" s="4" t="s">
        <v>33</v>
      </c>
      <c r="B21" s="4" t="s">
        <v>28</v>
      </c>
      <c r="C21" s="4" t="s">
        <v>34</v>
      </c>
      <c r="D21" s="6" t="s">
        <v>59</v>
      </c>
      <c r="E21" s="7" t="s">
        <v>25</v>
      </c>
      <c r="F21" s="8">
        <v>136000</v>
      </c>
      <c r="G21" s="9">
        <v>43598</v>
      </c>
      <c r="H21" s="4" t="s">
        <v>7</v>
      </c>
      <c r="I21" s="10"/>
    </row>
    <row r="22" spans="1:9" x14ac:dyDescent="0.25">
      <c r="A22" s="4" t="s">
        <v>65</v>
      </c>
      <c r="B22" s="4" t="s">
        <v>28</v>
      </c>
      <c r="C22" s="4" t="s">
        <v>30</v>
      </c>
      <c r="D22" s="6" t="s">
        <v>66</v>
      </c>
      <c r="E22" s="7" t="s">
        <v>25</v>
      </c>
      <c r="F22" s="8">
        <v>119000</v>
      </c>
      <c r="G22" s="9">
        <v>43581</v>
      </c>
      <c r="H22" s="4" t="s">
        <v>7</v>
      </c>
      <c r="I22" s="10"/>
    </row>
    <row r="23" spans="1:9" x14ac:dyDescent="0.25">
      <c r="A23" s="4" t="s">
        <v>42</v>
      </c>
      <c r="B23" s="4" t="s">
        <v>28</v>
      </c>
      <c r="C23" s="4" t="s">
        <v>34</v>
      </c>
      <c r="D23" s="6" t="s">
        <v>43</v>
      </c>
      <c r="E23" s="7" t="s">
        <v>25</v>
      </c>
      <c r="F23" s="8">
        <v>30000</v>
      </c>
      <c r="G23" s="9">
        <v>43634</v>
      </c>
      <c r="H23" s="4" t="s">
        <v>7</v>
      </c>
      <c r="I23" s="18"/>
    </row>
    <row r="24" spans="1:9" ht="100.5" x14ac:dyDescent="0.25">
      <c r="A24" s="7" t="s">
        <v>46</v>
      </c>
      <c r="B24" s="7" t="s">
        <v>28</v>
      </c>
      <c r="C24" s="7" t="s">
        <v>47</v>
      </c>
      <c r="D24" s="7" t="s">
        <v>53</v>
      </c>
      <c r="E24" s="7" t="s">
        <v>52</v>
      </c>
      <c r="F24" s="15">
        <v>425000</v>
      </c>
      <c r="G24" s="16">
        <v>43584</v>
      </c>
      <c r="H24" s="7" t="s">
        <v>26</v>
      </c>
      <c r="I24" s="17" t="s">
        <v>55</v>
      </c>
    </row>
  </sheetData>
  <sortState ref="A2:I16">
    <sortCondition descending="1" ref="F2:F16"/>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abSelected="1" topLeftCell="S7" workbookViewId="0">
      <selection activeCell="AA8" sqref="AA8"/>
    </sheetView>
  </sheetViews>
  <sheetFormatPr defaultColWidth="11" defaultRowHeight="15.75" x14ac:dyDescent="0.25"/>
  <cols>
    <col min="1" max="1" width="11.5" bestFit="1" customWidth="1"/>
    <col min="2" max="2" width="18.375" bestFit="1" customWidth="1"/>
    <col min="3" max="3" width="28.625" bestFit="1" customWidth="1"/>
    <col min="4" max="4" width="12.625" bestFit="1" customWidth="1"/>
    <col min="6" max="6" width="18.5" bestFit="1" customWidth="1"/>
    <col min="7" max="7" width="15.5" bestFit="1" customWidth="1"/>
    <col min="18" max="18" width="26.875" bestFit="1" customWidth="1"/>
    <col min="19" max="19" width="20.625" bestFit="1" customWidth="1"/>
    <col min="22" max="22" width="26.875" bestFit="1" customWidth="1"/>
    <col min="23" max="23" width="20.625" bestFit="1" customWidth="1"/>
    <col min="24" max="24" width="15.625" bestFit="1" customWidth="1"/>
  </cols>
  <sheetData>
    <row r="1" spans="1:24" ht="28.5" x14ac:dyDescent="0.25">
      <c r="A1" s="98" t="s">
        <v>9</v>
      </c>
      <c r="B1" s="98" t="s">
        <v>10</v>
      </c>
      <c r="C1" s="102" t="s">
        <v>11</v>
      </c>
      <c r="D1" s="98" t="s">
        <v>12</v>
      </c>
      <c r="E1" s="27" t="s">
        <v>87</v>
      </c>
      <c r="F1" s="102" t="s">
        <v>88</v>
      </c>
      <c r="G1" s="28" t="s">
        <v>13</v>
      </c>
      <c r="H1" s="28" t="s">
        <v>14</v>
      </c>
      <c r="I1" s="103" t="s">
        <v>15</v>
      </c>
      <c r="J1" s="104"/>
      <c r="K1" s="104"/>
      <c r="L1" s="104"/>
      <c r="M1" s="104"/>
      <c r="N1" s="104"/>
      <c r="O1" s="103" t="s">
        <v>16</v>
      </c>
      <c r="P1" s="103"/>
      <c r="Q1" s="103"/>
      <c r="R1" s="103"/>
      <c r="S1" s="103"/>
      <c r="T1" s="103"/>
      <c r="U1" s="103" t="s">
        <v>17</v>
      </c>
      <c r="V1" s="105" t="s">
        <v>18</v>
      </c>
      <c r="W1" s="106" t="s">
        <v>89</v>
      </c>
      <c r="X1" s="98" t="s">
        <v>90</v>
      </c>
    </row>
    <row r="2" spans="1:24" x14ac:dyDescent="0.25">
      <c r="A2" s="99"/>
      <c r="B2" s="99"/>
      <c r="C2" s="99"/>
      <c r="D2" s="99"/>
      <c r="E2" s="29"/>
      <c r="F2" s="102"/>
      <c r="G2" s="29"/>
      <c r="H2" s="29"/>
      <c r="I2" s="28" t="s">
        <v>19</v>
      </c>
      <c r="J2" s="28" t="s">
        <v>20</v>
      </c>
      <c r="K2" s="28" t="s">
        <v>21</v>
      </c>
      <c r="L2" s="28" t="s">
        <v>22</v>
      </c>
      <c r="M2" s="28" t="s">
        <v>23</v>
      </c>
      <c r="N2" s="30" t="s">
        <v>24</v>
      </c>
      <c r="O2" s="28" t="s">
        <v>19</v>
      </c>
      <c r="P2" s="28" t="s">
        <v>20</v>
      </c>
      <c r="Q2" s="28" t="s">
        <v>21</v>
      </c>
      <c r="R2" s="28" t="s">
        <v>22</v>
      </c>
      <c r="S2" s="28" t="s">
        <v>23</v>
      </c>
      <c r="T2" s="30" t="s">
        <v>24</v>
      </c>
      <c r="U2" s="104"/>
      <c r="V2" s="104"/>
      <c r="W2" s="106"/>
      <c r="X2" s="99"/>
    </row>
    <row r="3" spans="1:24" x14ac:dyDescent="0.25">
      <c r="A3" s="31" t="s">
        <v>68</v>
      </c>
      <c r="B3" s="32" t="s">
        <v>91</v>
      </c>
      <c r="C3" s="31" t="s">
        <v>92</v>
      </c>
      <c r="D3" s="31" t="s">
        <v>93</v>
      </c>
      <c r="E3" s="31"/>
      <c r="F3" s="33">
        <v>16</v>
      </c>
      <c r="G3" s="33"/>
      <c r="H3" s="33"/>
      <c r="I3" s="33">
        <v>14</v>
      </c>
      <c r="J3" s="33">
        <v>19</v>
      </c>
      <c r="K3" s="33">
        <v>21</v>
      </c>
      <c r="L3" s="33">
        <v>49</v>
      </c>
      <c r="M3" s="33">
        <v>63</v>
      </c>
      <c r="N3" s="33">
        <v>6</v>
      </c>
      <c r="O3" s="33">
        <v>14</v>
      </c>
      <c r="P3" s="33">
        <v>19</v>
      </c>
      <c r="Q3" s="33">
        <v>21</v>
      </c>
      <c r="R3" s="33">
        <v>49</v>
      </c>
      <c r="S3" s="33">
        <v>63</v>
      </c>
      <c r="T3" s="33">
        <v>6</v>
      </c>
      <c r="U3" s="33">
        <v>172</v>
      </c>
      <c r="V3" s="33">
        <v>172</v>
      </c>
      <c r="W3" s="34" t="s">
        <v>94</v>
      </c>
      <c r="X3" s="35">
        <v>43711</v>
      </c>
    </row>
    <row r="4" spans="1:24" ht="43.5" x14ac:dyDescent="0.25">
      <c r="A4" s="31" t="s">
        <v>68</v>
      </c>
      <c r="B4" s="32" t="s">
        <v>95</v>
      </c>
      <c r="C4" s="31" t="s">
        <v>92</v>
      </c>
      <c r="D4" s="31" t="s">
        <v>93</v>
      </c>
      <c r="E4" s="31"/>
      <c r="F4" s="33">
        <v>1.8</v>
      </c>
      <c r="G4" s="33"/>
      <c r="H4" s="33"/>
      <c r="I4" s="33">
        <v>17</v>
      </c>
      <c r="J4" s="33">
        <v>24</v>
      </c>
      <c r="K4" s="33">
        <v>10</v>
      </c>
      <c r="L4" s="33">
        <v>11</v>
      </c>
      <c r="M4" s="33">
        <v>0</v>
      </c>
      <c r="N4" s="33">
        <v>0</v>
      </c>
      <c r="O4" s="33">
        <v>17</v>
      </c>
      <c r="P4" s="33">
        <v>24</v>
      </c>
      <c r="Q4" s="33">
        <v>10</v>
      </c>
      <c r="R4" s="33">
        <v>11</v>
      </c>
      <c r="S4" s="33">
        <v>0</v>
      </c>
      <c r="T4" s="33">
        <v>0</v>
      </c>
      <c r="U4" s="33">
        <v>62</v>
      </c>
      <c r="V4" s="33">
        <v>62</v>
      </c>
      <c r="W4" s="34" t="s">
        <v>94</v>
      </c>
      <c r="X4" s="35">
        <v>43711</v>
      </c>
    </row>
    <row r="5" spans="1:24" ht="72" x14ac:dyDescent="0.25">
      <c r="A5" s="31" t="s">
        <v>68</v>
      </c>
      <c r="B5" s="31" t="s">
        <v>96</v>
      </c>
      <c r="C5" s="31" t="s">
        <v>92</v>
      </c>
      <c r="D5" s="31" t="s">
        <v>93</v>
      </c>
      <c r="E5" s="31"/>
      <c r="F5" s="33">
        <v>0.4</v>
      </c>
      <c r="G5" s="33"/>
      <c r="H5" s="33"/>
      <c r="I5" s="36">
        <v>7</v>
      </c>
      <c r="J5" s="36">
        <v>0</v>
      </c>
      <c r="K5" s="36">
        <v>7</v>
      </c>
      <c r="L5" s="36">
        <v>2</v>
      </c>
      <c r="M5" s="36">
        <v>0</v>
      </c>
      <c r="N5" s="36">
        <v>0</v>
      </c>
      <c r="O5" s="36">
        <v>7</v>
      </c>
      <c r="P5" s="36">
        <v>0</v>
      </c>
      <c r="Q5" s="36">
        <v>7</v>
      </c>
      <c r="R5" s="36">
        <v>2</v>
      </c>
      <c r="S5" s="36">
        <v>0</v>
      </c>
      <c r="T5" s="36">
        <v>0</v>
      </c>
      <c r="U5" s="36">
        <v>16</v>
      </c>
      <c r="V5" s="36">
        <v>16</v>
      </c>
      <c r="W5" s="37"/>
      <c r="X5" s="35">
        <v>43704</v>
      </c>
    </row>
    <row r="6" spans="1:24" ht="29.25" x14ac:dyDescent="0.25">
      <c r="A6" s="31" t="s">
        <v>68</v>
      </c>
      <c r="B6" s="32" t="s">
        <v>97</v>
      </c>
      <c r="C6" s="31" t="s">
        <v>92</v>
      </c>
      <c r="D6" s="31" t="s">
        <v>93</v>
      </c>
      <c r="E6" s="38"/>
      <c r="F6" s="33">
        <v>8.5999999999999993E-2</v>
      </c>
      <c r="G6" s="33"/>
      <c r="H6" s="33"/>
      <c r="I6" s="33">
        <v>0</v>
      </c>
      <c r="J6" s="33">
        <v>1</v>
      </c>
      <c r="K6" s="33">
        <v>0</v>
      </c>
      <c r="L6" s="33">
        <v>1</v>
      </c>
      <c r="M6" s="33">
        <v>0</v>
      </c>
      <c r="N6" s="33">
        <v>0</v>
      </c>
      <c r="O6" s="33">
        <v>0</v>
      </c>
      <c r="P6" s="33">
        <v>1</v>
      </c>
      <c r="Q6" s="33">
        <v>0</v>
      </c>
      <c r="R6" s="33">
        <v>1</v>
      </c>
      <c r="S6" s="33">
        <v>0</v>
      </c>
      <c r="T6" s="33">
        <v>0</v>
      </c>
      <c r="U6" s="33">
        <v>2</v>
      </c>
      <c r="V6" s="33">
        <v>2</v>
      </c>
      <c r="W6" s="34"/>
      <c r="X6" s="35">
        <v>43692</v>
      </c>
    </row>
    <row r="7" spans="1:24" ht="29.25" x14ac:dyDescent="0.25">
      <c r="A7" s="31" t="s">
        <v>68</v>
      </c>
      <c r="B7" s="32" t="s">
        <v>98</v>
      </c>
      <c r="C7" s="31" t="s">
        <v>92</v>
      </c>
      <c r="D7" s="31" t="s">
        <v>93</v>
      </c>
      <c r="E7" s="31"/>
      <c r="F7" s="33">
        <f>4*(0.023195)+0.026877+0.02381912+0.0134385+0.02055794+0.03328962+0.14390558+0.01603654+0.00787212+0.01106966+0.52</f>
        <v>0.90964607999999991</v>
      </c>
      <c r="G7" s="33"/>
      <c r="H7" s="33"/>
      <c r="I7" s="33">
        <f>4+1+7+2</f>
        <v>14</v>
      </c>
      <c r="J7" s="33">
        <f>1+1+1</f>
        <v>3</v>
      </c>
      <c r="K7" s="33">
        <v>0</v>
      </c>
      <c r="L7" s="33">
        <v>0</v>
      </c>
      <c r="M7" s="33">
        <f>21/36+8</f>
        <v>8.5833333333333339</v>
      </c>
      <c r="N7" s="33">
        <v>0</v>
      </c>
      <c r="O7" s="33">
        <f>4+1+7+2</f>
        <v>14</v>
      </c>
      <c r="P7" s="33">
        <f>1+1+1</f>
        <v>3</v>
      </c>
      <c r="Q7" s="33">
        <v>0</v>
      </c>
      <c r="R7" s="33">
        <v>0</v>
      </c>
      <c r="S7" s="33">
        <f>1+8</f>
        <v>9</v>
      </c>
      <c r="T7" s="33">
        <v>0</v>
      </c>
      <c r="U7" s="33">
        <v>25.6</v>
      </c>
      <c r="V7" s="33">
        <v>26</v>
      </c>
      <c r="W7" s="34" t="s">
        <v>94</v>
      </c>
      <c r="X7" s="35">
        <v>43704</v>
      </c>
    </row>
    <row r="8" spans="1:24" ht="29.25" x14ac:dyDescent="0.25">
      <c r="A8" s="31" t="s">
        <v>68</v>
      </c>
      <c r="B8" s="32" t="s">
        <v>99</v>
      </c>
      <c r="C8" s="31" t="s">
        <v>92</v>
      </c>
      <c r="D8" s="31" t="s">
        <v>93</v>
      </c>
      <c r="E8" s="31"/>
      <c r="F8" s="33">
        <v>0.09</v>
      </c>
      <c r="G8" s="33"/>
      <c r="H8" s="33"/>
      <c r="I8" s="33">
        <v>0</v>
      </c>
      <c r="J8" s="33">
        <v>3.65</v>
      </c>
      <c r="K8" s="33">
        <v>0</v>
      </c>
      <c r="L8" s="33">
        <v>0</v>
      </c>
      <c r="M8" s="33">
        <v>0</v>
      </c>
      <c r="N8" s="33">
        <v>0</v>
      </c>
      <c r="O8" s="33">
        <v>0</v>
      </c>
      <c r="P8" s="33">
        <v>4</v>
      </c>
      <c r="Q8" s="33">
        <v>0</v>
      </c>
      <c r="R8" s="33">
        <v>0</v>
      </c>
      <c r="S8" s="33">
        <v>0</v>
      </c>
      <c r="T8" s="33">
        <v>0</v>
      </c>
      <c r="U8" s="33">
        <v>4</v>
      </c>
      <c r="V8" s="33">
        <v>3.65</v>
      </c>
      <c r="W8" s="34"/>
      <c r="X8" s="35">
        <v>43711</v>
      </c>
    </row>
    <row r="9" spans="1:24" ht="29.25" x14ac:dyDescent="0.25">
      <c r="A9" s="31" t="s">
        <v>68</v>
      </c>
      <c r="B9" s="32" t="s">
        <v>100</v>
      </c>
      <c r="C9" s="31" t="s">
        <v>92</v>
      </c>
      <c r="D9" s="31" t="s">
        <v>93</v>
      </c>
      <c r="E9" s="31">
        <v>11.5</v>
      </c>
      <c r="F9" s="33">
        <v>14.18</v>
      </c>
      <c r="G9" s="34"/>
      <c r="H9" s="34"/>
      <c r="I9" s="39">
        <v>249</v>
      </c>
      <c r="J9" s="39">
        <v>106</v>
      </c>
      <c r="K9" s="39">
        <v>118</v>
      </c>
      <c r="L9" s="40"/>
      <c r="M9" s="39">
        <v>33</v>
      </c>
      <c r="N9" s="41">
        <v>2</v>
      </c>
      <c r="O9" s="39">
        <v>249</v>
      </c>
      <c r="P9" s="39">
        <v>106</v>
      </c>
      <c r="Q9" s="39">
        <v>118</v>
      </c>
      <c r="R9" s="40"/>
      <c r="S9" s="39">
        <v>33</v>
      </c>
      <c r="T9" s="41">
        <v>2</v>
      </c>
      <c r="U9" s="41">
        <v>508</v>
      </c>
      <c r="V9" s="33">
        <v>508</v>
      </c>
      <c r="W9" s="34" t="s">
        <v>94</v>
      </c>
      <c r="X9" s="35">
        <v>43711</v>
      </c>
    </row>
    <row r="10" spans="1:24" ht="43.5" x14ac:dyDescent="0.25">
      <c r="A10" s="31" t="s">
        <v>68</v>
      </c>
      <c r="B10" s="32" t="s">
        <v>101</v>
      </c>
      <c r="C10" s="31" t="s">
        <v>92</v>
      </c>
      <c r="D10" s="31" t="s">
        <v>93</v>
      </c>
      <c r="E10" s="31"/>
      <c r="F10" s="33">
        <v>0.114</v>
      </c>
      <c r="G10" s="33"/>
      <c r="H10" s="33"/>
      <c r="I10" s="33">
        <v>1</v>
      </c>
      <c r="J10" s="33">
        <v>0</v>
      </c>
      <c r="K10" s="33">
        <v>1</v>
      </c>
      <c r="L10" s="33">
        <v>2</v>
      </c>
      <c r="M10" s="33">
        <v>0</v>
      </c>
      <c r="N10" s="33">
        <v>0</v>
      </c>
      <c r="O10" s="33">
        <v>1</v>
      </c>
      <c r="P10" s="33">
        <v>0</v>
      </c>
      <c r="Q10" s="33">
        <v>1</v>
      </c>
      <c r="R10" s="33">
        <v>2</v>
      </c>
      <c r="S10" s="33">
        <v>0</v>
      </c>
      <c r="T10" s="33">
        <v>0</v>
      </c>
      <c r="U10" s="33">
        <v>4</v>
      </c>
      <c r="V10" s="33">
        <v>4</v>
      </c>
      <c r="W10" s="34"/>
      <c r="X10" s="35">
        <v>43711</v>
      </c>
    </row>
    <row r="11" spans="1:24" ht="29.25" x14ac:dyDescent="0.25">
      <c r="A11" s="31" t="s">
        <v>68</v>
      </c>
      <c r="B11" s="32" t="s">
        <v>102</v>
      </c>
      <c r="C11" s="31" t="s">
        <v>103</v>
      </c>
      <c r="D11" s="31" t="s">
        <v>93</v>
      </c>
      <c r="E11" s="31"/>
      <c r="F11" s="33">
        <v>0.9</v>
      </c>
      <c r="G11" s="41"/>
      <c r="H11" s="41"/>
      <c r="I11" s="41">
        <v>2</v>
      </c>
      <c r="J11" s="41">
        <v>5</v>
      </c>
      <c r="K11" s="41">
        <v>13</v>
      </c>
      <c r="L11" s="41">
        <v>7</v>
      </c>
      <c r="M11" s="41">
        <v>3</v>
      </c>
      <c r="N11" s="41">
        <v>0</v>
      </c>
      <c r="O11" s="41">
        <v>2</v>
      </c>
      <c r="P11" s="41">
        <v>5</v>
      </c>
      <c r="Q11" s="41">
        <v>13</v>
      </c>
      <c r="R11" s="41">
        <v>7</v>
      </c>
      <c r="S11" s="41">
        <v>3</v>
      </c>
      <c r="T11" s="41">
        <v>0</v>
      </c>
      <c r="U11" s="41">
        <v>30</v>
      </c>
      <c r="V11" s="33">
        <v>30</v>
      </c>
      <c r="W11" s="34" t="s">
        <v>94</v>
      </c>
      <c r="X11" s="35">
        <v>43711</v>
      </c>
    </row>
    <row r="12" spans="1:24" x14ac:dyDescent="0.25">
      <c r="A12" s="31" t="s">
        <v>68</v>
      </c>
      <c r="B12" s="42" t="s">
        <v>104</v>
      </c>
      <c r="C12" s="31"/>
      <c r="D12" s="43"/>
      <c r="E12" s="44">
        <v>3246598.1418613703</v>
      </c>
      <c r="F12" s="33">
        <v>0</v>
      </c>
      <c r="G12" s="45"/>
      <c r="H12" s="45"/>
      <c r="I12" s="36">
        <v>0</v>
      </c>
      <c r="J12" s="36">
        <v>0</v>
      </c>
      <c r="K12" s="36">
        <v>0</v>
      </c>
      <c r="L12" s="36">
        <v>0</v>
      </c>
      <c r="M12" s="36">
        <v>0</v>
      </c>
      <c r="N12" s="36">
        <v>0</v>
      </c>
      <c r="O12" s="36">
        <v>0</v>
      </c>
      <c r="P12" s="36">
        <v>0</v>
      </c>
      <c r="Q12" s="36">
        <v>0</v>
      </c>
      <c r="R12" s="36">
        <v>0</v>
      </c>
      <c r="S12" s="36">
        <v>0</v>
      </c>
      <c r="T12" s="36">
        <v>0</v>
      </c>
      <c r="U12" s="36">
        <v>0</v>
      </c>
      <c r="V12" s="36">
        <v>0</v>
      </c>
      <c r="W12" s="37" t="s">
        <v>105</v>
      </c>
      <c r="X12" s="46"/>
    </row>
    <row r="13" spans="1:24" ht="28.5" x14ac:dyDescent="0.25">
      <c r="A13" s="31" t="s">
        <v>68</v>
      </c>
      <c r="B13" s="47" t="s">
        <v>106</v>
      </c>
      <c r="C13" s="31" t="s">
        <v>92</v>
      </c>
      <c r="D13" s="31" t="s">
        <v>93</v>
      </c>
      <c r="E13" s="48"/>
      <c r="F13" s="33">
        <v>1.6</v>
      </c>
      <c r="G13" s="33"/>
      <c r="H13" s="33"/>
      <c r="I13" s="33">
        <v>20.85</v>
      </c>
      <c r="J13" s="33">
        <v>10.33</v>
      </c>
      <c r="K13" s="33">
        <v>5</v>
      </c>
      <c r="L13" s="33">
        <v>10</v>
      </c>
      <c r="M13" s="33">
        <v>6</v>
      </c>
      <c r="N13" s="33">
        <v>0</v>
      </c>
      <c r="O13" s="33">
        <v>39</v>
      </c>
      <c r="P13" s="33">
        <v>11</v>
      </c>
      <c r="Q13" s="33">
        <v>5</v>
      </c>
      <c r="R13" s="33">
        <v>10</v>
      </c>
      <c r="S13" s="33">
        <v>6</v>
      </c>
      <c r="T13" s="33">
        <v>0</v>
      </c>
      <c r="U13" s="33">
        <v>71</v>
      </c>
      <c r="V13" s="33">
        <v>52.2</v>
      </c>
      <c r="W13" s="33" t="s">
        <v>94</v>
      </c>
      <c r="X13" s="35">
        <v>43711</v>
      </c>
    </row>
    <row r="14" spans="1:24" ht="43.5" x14ac:dyDescent="0.25">
      <c r="A14" s="31" t="s">
        <v>68</v>
      </c>
      <c r="B14" s="31" t="s">
        <v>107</v>
      </c>
      <c r="C14" s="31" t="s">
        <v>92</v>
      </c>
      <c r="D14" s="31" t="s">
        <v>93</v>
      </c>
      <c r="E14" s="31"/>
      <c r="F14" s="33">
        <v>1.37</v>
      </c>
      <c r="G14" s="33"/>
      <c r="H14" s="33"/>
      <c r="I14" s="33">
        <v>0</v>
      </c>
      <c r="J14" s="33">
        <v>0</v>
      </c>
      <c r="K14" s="33">
        <v>0</v>
      </c>
      <c r="L14" s="33">
        <v>0</v>
      </c>
      <c r="M14" s="33">
        <v>0</v>
      </c>
      <c r="N14" s="33">
        <v>0</v>
      </c>
      <c r="O14" s="33">
        <v>0</v>
      </c>
      <c r="P14" s="33">
        <v>0</v>
      </c>
      <c r="Q14" s="33">
        <v>0</v>
      </c>
      <c r="R14" s="33">
        <v>0</v>
      </c>
      <c r="S14" s="33">
        <v>0</v>
      </c>
      <c r="T14" s="33">
        <v>0</v>
      </c>
      <c r="U14" s="33">
        <v>56</v>
      </c>
      <c r="V14" s="33">
        <v>56</v>
      </c>
      <c r="W14" s="35" t="s">
        <v>108</v>
      </c>
      <c r="X14" s="35">
        <v>43711</v>
      </c>
    </row>
    <row r="15" spans="1:24" ht="29.25" x14ac:dyDescent="0.25">
      <c r="A15" s="31" t="s">
        <v>109</v>
      </c>
      <c r="B15" s="31" t="s">
        <v>110</v>
      </c>
      <c r="C15" s="31" t="s">
        <v>111</v>
      </c>
      <c r="D15" s="48"/>
      <c r="E15" s="31">
        <v>0.02</v>
      </c>
      <c r="F15" s="49">
        <v>0.02</v>
      </c>
      <c r="G15" s="49"/>
      <c r="H15" s="49"/>
      <c r="I15" s="49">
        <v>0</v>
      </c>
      <c r="J15" s="49">
        <v>0</v>
      </c>
      <c r="K15" s="49">
        <v>0</v>
      </c>
      <c r="L15" s="49">
        <v>0</v>
      </c>
      <c r="M15" s="49">
        <v>0</v>
      </c>
      <c r="N15" s="49">
        <v>0</v>
      </c>
      <c r="O15" s="49">
        <v>0</v>
      </c>
      <c r="P15" s="49">
        <v>0</v>
      </c>
      <c r="Q15" s="49">
        <v>0</v>
      </c>
      <c r="R15" s="49">
        <v>0</v>
      </c>
      <c r="S15" s="49">
        <v>0</v>
      </c>
      <c r="T15" s="49">
        <v>0</v>
      </c>
      <c r="U15" s="33">
        <v>1</v>
      </c>
      <c r="V15" s="33">
        <v>1</v>
      </c>
      <c r="W15" s="46" t="s">
        <v>112</v>
      </c>
      <c r="X15" s="50">
        <v>43711</v>
      </c>
    </row>
    <row r="16" spans="1:24" x14ac:dyDescent="0.25">
      <c r="A16" s="31" t="s">
        <v>113</v>
      </c>
      <c r="B16" s="47"/>
      <c r="C16" s="47"/>
      <c r="D16" s="47"/>
      <c r="E16" s="47"/>
      <c r="F16" s="33">
        <f>SUM(F3:F15)</f>
        <v>37.469646079999997</v>
      </c>
      <c r="G16" s="33"/>
      <c r="H16" s="33"/>
      <c r="I16" s="33">
        <f t="shared" ref="I16:T16" si="0">SUM(I3:I15)</f>
        <v>324.85000000000002</v>
      </c>
      <c r="J16" s="33">
        <f t="shared" si="0"/>
        <v>171.98000000000002</v>
      </c>
      <c r="K16" s="33">
        <f t="shared" si="0"/>
        <v>175</v>
      </c>
      <c r="L16" s="33">
        <f t="shared" si="0"/>
        <v>82</v>
      </c>
      <c r="M16" s="33">
        <f t="shared" si="0"/>
        <v>113.58333333333333</v>
      </c>
      <c r="N16" s="33">
        <f t="shared" si="0"/>
        <v>8</v>
      </c>
      <c r="O16" s="33">
        <f t="shared" si="0"/>
        <v>343</v>
      </c>
      <c r="P16" s="33">
        <f t="shared" si="0"/>
        <v>173</v>
      </c>
      <c r="Q16" s="33">
        <f t="shared" si="0"/>
        <v>175</v>
      </c>
      <c r="R16" s="33">
        <f t="shared" si="0"/>
        <v>82</v>
      </c>
      <c r="S16" s="33">
        <f t="shared" si="0"/>
        <v>114</v>
      </c>
      <c r="T16" s="33">
        <f t="shared" si="0"/>
        <v>8</v>
      </c>
      <c r="U16" s="33">
        <f>SUM(U3:U15)</f>
        <v>951.6</v>
      </c>
      <c r="V16" s="33">
        <f>SUM(V3:V15)</f>
        <v>932.85</v>
      </c>
      <c r="W16" s="34"/>
      <c r="X16" s="35"/>
    </row>
    <row r="17" spans="1:24" ht="16.5" thickBot="1" x14ac:dyDescent="0.3">
      <c r="A17" s="51" t="s">
        <v>114</v>
      </c>
      <c r="B17" s="52"/>
      <c r="C17" s="52"/>
      <c r="D17" s="52"/>
      <c r="E17" s="52"/>
      <c r="F17" s="52"/>
      <c r="G17" s="52"/>
      <c r="H17" s="52"/>
      <c r="I17" s="52"/>
      <c r="J17" s="52"/>
      <c r="K17" s="52"/>
      <c r="L17" s="52"/>
      <c r="M17" s="52"/>
      <c r="N17" s="52"/>
      <c r="O17" s="52"/>
      <c r="P17" s="52"/>
      <c r="Q17" s="52"/>
      <c r="R17" s="52"/>
      <c r="S17" s="52"/>
      <c r="T17" s="52"/>
      <c r="U17" s="52"/>
      <c r="V17" s="52"/>
      <c r="W17" s="53"/>
      <c r="X17" s="52"/>
    </row>
    <row r="18" spans="1:24" x14ac:dyDescent="0.25">
      <c r="A18" s="54" t="s">
        <v>115</v>
      </c>
      <c r="B18" s="55"/>
      <c r="C18" s="56"/>
      <c r="D18" s="55"/>
      <c r="E18" s="55"/>
      <c r="F18" s="56"/>
      <c r="G18" s="56"/>
      <c r="H18" s="56"/>
      <c r="I18" s="56"/>
      <c r="J18" s="56"/>
      <c r="K18" s="56"/>
      <c r="L18" s="56"/>
      <c r="M18" s="56"/>
      <c r="N18" s="56"/>
      <c r="O18" s="57"/>
      <c r="P18" s="58"/>
      <c r="Q18" s="58"/>
      <c r="R18" s="58"/>
      <c r="S18" s="59"/>
      <c r="T18" s="59"/>
      <c r="U18" s="59"/>
      <c r="V18" s="60"/>
      <c r="W18" s="61"/>
      <c r="X18" s="60"/>
    </row>
    <row r="19" spans="1:24" x14ac:dyDescent="0.25">
      <c r="A19" s="62" t="s">
        <v>116</v>
      </c>
      <c r="B19" s="63"/>
      <c r="C19" s="58"/>
      <c r="D19" s="63"/>
      <c r="E19" s="63"/>
      <c r="F19" s="58"/>
      <c r="G19" s="58"/>
      <c r="H19" s="58"/>
      <c r="I19" s="58"/>
      <c r="J19" s="58"/>
      <c r="K19" s="58"/>
      <c r="L19" s="58"/>
      <c r="M19" s="58"/>
      <c r="N19" s="58"/>
      <c r="O19" s="64"/>
      <c r="P19" s="58"/>
      <c r="Q19" s="58"/>
      <c r="R19" s="58"/>
      <c r="S19" s="59"/>
      <c r="T19" s="59"/>
      <c r="U19" s="59"/>
      <c r="V19" s="60"/>
      <c r="W19" s="61"/>
      <c r="X19" s="60"/>
    </row>
    <row r="20" spans="1:24" x14ac:dyDescent="0.25">
      <c r="A20" s="62" t="s">
        <v>117</v>
      </c>
      <c r="B20" s="63"/>
      <c r="C20" s="58"/>
      <c r="D20" s="63"/>
      <c r="E20" s="63"/>
      <c r="F20" s="58"/>
      <c r="G20" s="58"/>
      <c r="H20" s="58"/>
      <c r="I20" s="58"/>
      <c r="J20" s="58"/>
      <c r="K20" s="58"/>
      <c r="L20" s="58"/>
      <c r="M20" s="58"/>
      <c r="N20" s="58"/>
      <c r="O20" s="64"/>
      <c r="P20" s="58"/>
      <c r="Q20" s="58"/>
      <c r="R20" s="58"/>
      <c r="S20" s="59"/>
      <c r="T20" s="59"/>
      <c r="U20" s="59"/>
      <c r="V20" s="60"/>
      <c r="W20" s="61"/>
      <c r="X20" s="60"/>
    </row>
    <row r="21" spans="1:24" x14ac:dyDescent="0.25">
      <c r="A21" s="65" t="s">
        <v>118</v>
      </c>
      <c r="B21" s="66"/>
      <c r="C21" s="58"/>
      <c r="D21" s="66"/>
      <c r="E21" s="66"/>
      <c r="F21" s="66"/>
      <c r="G21" s="66"/>
      <c r="H21" s="66"/>
      <c r="I21" s="66"/>
      <c r="J21" s="66"/>
      <c r="K21" s="66"/>
      <c r="L21" s="66"/>
      <c r="M21" s="66"/>
      <c r="N21" s="66"/>
      <c r="O21" s="67"/>
      <c r="P21" s="66"/>
      <c r="Q21" s="66"/>
      <c r="R21" s="66"/>
      <c r="S21" s="66"/>
      <c r="T21" s="66"/>
      <c r="U21" s="66"/>
      <c r="V21" s="66"/>
      <c r="W21" s="68"/>
      <c r="X21" s="66"/>
    </row>
    <row r="22" spans="1:24" x14ac:dyDescent="0.25">
      <c r="A22" s="69" t="s">
        <v>119</v>
      </c>
      <c r="B22" s="66"/>
      <c r="C22" s="58"/>
      <c r="D22" s="66"/>
      <c r="E22" s="66"/>
      <c r="F22" s="66"/>
      <c r="G22" s="66"/>
      <c r="H22" s="66"/>
      <c r="I22" s="66"/>
      <c r="J22" s="66"/>
      <c r="K22" s="66"/>
      <c r="L22" s="66"/>
      <c r="M22" s="66"/>
      <c r="N22" s="66"/>
      <c r="O22" s="67"/>
      <c r="P22" s="66"/>
      <c r="Q22" s="66"/>
      <c r="R22" s="66"/>
      <c r="S22" s="66"/>
      <c r="T22" s="66"/>
      <c r="U22" s="66"/>
      <c r="V22" s="66"/>
      <c r="W22" s="68"/>
      <c r="X22" s="66"/>
    </row>
    <row r="23" spans="1:24" ht="16.5" thickBot="1" x14ac:dyDescent="0.3">
      <c r="A23" s="70" t="s">
        <v>120</v>
      </c>
      <c r="B23" s="71"/>
      <c r="C23" s="72"/>
      <c r="D23" s="71"/>
      <c r="E23" s="71"/>
      <c r="F23" s="71"/>
      <c r="G23" s="71"/>
      <c r="H23" s="71"/>
      <c r="I23" s="71"/>
      <c r="J23" s="71"/>
      <c r="K23" s="71"/>
      <c r="L23" s="71"/>
      <c r="M23" s="71"/>
      <c r="N23" s="71"/>
      <c r="O23" s="73"/>
      <c r="P23" s="66"/>
      <c r="Q23" s="66"/>
      <c r="R23" s="66"/>
      <c r="S23" s="66"/>
      <c r="T23" s="66"/>
      <c r="U23" s="66"/>
      <c r="V23" s="66"/>
      <c r="W23" s="68"/>
      <c r="X23" s="66"/>
    </row>
    <row r="24" spans="1:24" x14ac:dyDescent="0.25">
      <c r="A24" s="74"/>
      <c r="B24" s="66"/>
      <c r="C24" s="58"/>
      <c r="D24" s="66"/>
      <c r="E24" s="66"/>
      <c r="F24" s="66"/>
      <c r="G24" s="66"/>
      <c r="H24" s="66"/>
      <c r="I24" s="66"/>
      <c r="J24" s="66"/>
      <c r="K24" s="66"/>
      <c r="L24" s="66"/>
      <c r="M24" s="66"/>
      <c r="N24" s="66"/>
      <c r="O24" s="66"/>
      <c r="P24" s="66"/>
      <c r="Q24" s="66"/>
      <c r="R24" s="66"/>
      <c r="S24" s="66"/>
      <c r="T24" s="66"/>
      <c r="U24" s="66"/>
      <c r="V24" s="66"/>
      <c r="W24" s="68"/>
      <c r="X24" s="66"/>
    </row>
    <row r="25" spans="1:24" x14ac:dyDescent="0.25">
      <c r="A25" s="74"/>
      <c r="B25" s="66"/>
      <c r="C25" s="58"/>
      <c r="D25" s="66"/>
      <c r="E25" s="66"/>
      <c r="F25" s="66"/>
      <c r="G25" s="66"/>
      <c r="H25" s="66"/>
      <c r="I25" s="66"/>
      <c r="J25" s="66"/>
      <c r="K25" s="66"/>
      <c r="L25" s="66"/>
      <c r="M25" s="66"/>
      <c r="N25" s="66"/>
      <c r="O25" s="66"/>
      <c r="P25" s="66"/>
      <c r="Q25" s="66"/>
      <c r="R25" s="66"/>
      <c r="S25" s="66"/>
      <c r="T25" s="66"/>
      <c r="U25" s="66"/>
      <c r="V25" s="66"/>
      <c r="W25" s="68"/>
      <c r="X25" s="66"/>
    </row>
    <row r="26" spans="1:24" x14ac:dyDescent="0.25">
      <c r="A26" s="75" t="s">
        <v>34</v>
      </c>
      <c r="B26" s="66"/>
      <c r="C26" s="58"/>
      <c r="D26" s="66"/>
      <c r="E26" s="66"/>
      <c r="F26" s="66"/>
      <c r="G26" s="66"/>
      <c r="H26" s="66"/>
      <c r="I26" s="66"/>
      <c r="J26" s="66"/>
      <c r="K26" s="66"/>
      <c r="L26" s="76"/>
      <c r="M26" s="76"/>
      <c r="N26" s="76"/>
      <c r="O26" s="76"/>
      <c r="P26" s="76"/>
      <c r="Q26" s="76"/>
      <c r="R26" s="76"/>
      <c r="S26" s="76"/>
      <c r="T26" s="76"/>
      <c r="U26" s="77"/>
      <c r="V26" s="77"/>
      <c r="W26" s="76"/>
      <c r="X26" s="78"/>
    </row>
    <row r="27" spans="1:24" x14ac:dyDescent="0.25">
      <c r="A27" s="79" t="s">
        <v>121</v>
      </c>
      <c r="B27" s="66"/>
      <c r="C27" s="58"/>
      <c r="D27" s="66"/>
      <c r="E27" s="66"/>
      <c r="F27" s="66"/>
      <c r="G27" s="66"/>
      <c r="H27" s="66"/>
      <c r="I27" s="66"/>
      <c r="J27" s="66"/>
      <c r="K27" s="66"/>
      <c r="L27" s="76"/>
      <c r="M27" s="76"/>
      <c r="N27" s="76"/>
      <c r="O27" s="76"/>
      <c r="P27" s="76"/>
      <c r="Q27" s="76"/>
      <c r="R27" s="76"/>
      <c r="S27" s="76"/>
      <c r="T27" s="76"/>
      <c r="U27" s="77"/>
      <c r="V27" s="77"/>
      <c r="W27" s="76"/>
      <c r="X27" s="78"/>
    </row>
    <row r="28" spans="1:24" x14ac:dyDescent="0.25">
      <c r="A28" s="80"/>
      <c r="B28" s="66"/>
      <c r="C28" s="59"/>
      <c r="D28" s="66"/>
      <c r="E28" s="81"/>
      <c r="F28" s="82"/>
      <c r="G28" s="76"/>
      <c r="H28" s="76"/>
      <c r="I28" s="76"/>
      <c r="J28" s="76"/>
      <c r="K28" s="76"/>
      <c r="L28" s="76"/>
      <c r="M28" s="76"/>
      <c r="N28" s="76"/>
      <c r="O28" s="76"/>
      <c r="P28" s="76"/>
      <c r="Q28" s="76"/>
      <c r="R28" s="76"/>
      <c r="S28" s="76"/>
      <c r="T28" s="76"/>
      <c r="U28" s="77"/>
      <c r="V28" s="77"/>
      <c r="W28" s="76"/>
      <c r="X28" s="76"/>
    </row>
    <row r="29" spans="1:24" x14ac:dyDescent="0.25">
      <c r="A29" s="80" t="s">
        <v>76</v>
      </c>
      <c r="B29" s="66"/>
      <c r="C29" s="59"/>
      <c r="D29" s="66"/>
      <c r="E29" s="81"/>
      <c r="F29" s="82"/>
      <c r="G29" s="76"/>
      <c r="H29" s="76"/>
      <c r="I29" s="76"/>
      <c r="J29" s="76"/>
      <c r="K29" s="76"/>
      <c r="L29" s="76"/>
      <c r="M29" s="76"/>
      <c r="N29" s="76"/>
      <c r="O29" s="76"/>
      <c r="P29" s="76"/>
      <c r="Q29" s="76"/>
      <c r="R29" s="76"/>
      <c r="S29" s="76"/>
      <c r="T29" s="76"/>
      <c r="U29" s="77"/>
      <c r="V29" s="77"/>
      <c r="W29" s="76"/>
      <c r="X29" s="76"/>
    </row>
    <row r="30" spans="1:24" x14ac:dyDescent="0.25">
      <c r="A30" s="79" t="s">
        <v>121</v>
      </c>
      <c r="B30" s="66"/>
      <c r="C30" s="58"/>
      <c r="D30" s="66"/>
      <c r="E30" s="66"/>
      <c r="F30" s="66"/>
      <c r="G30" s="66"/>
      <c r="H30" s="66"/>
      <c r="I30" s="66"/>
      <c r="J30" s="66"/>
      <c r="K30" s="66"/>
      <c r="L30" s="76"/>
      <c r="M30" s="76"/>
      <c r="N30" s="76"/>
      <c r="O30" s="76"/>
      <c r="P30" s="76"/>
      <c r="Q30" s="76"/>
      <c r="R30" s="76"/>
      <c r="S30" s="76"/>
      <c r="T30" s="76"/>
      <c r="U30" s="77"/>
      <c r="V30" s="77"/>
      <c r="W30" s="76"/>
      <c r="X30" s="78"/>
    </row>
    <row r="31" spans="1:24" x14ac:dyDescent="0.25">
      <c r="A31" s="79"/>
      <c r="B31" s="66"/>
      <c r="C31" s="58"/>
      <c r="D31" s="66"/>
      <c r="E31" s="66"/>
      <c r="F31" s="66"/>
      <c r="G31" s="66"/>
      <c r="H31" s="66"/>
      <c r="I31" s="66"/>
      <c r="J31" s="66"/>
      <c r="K31" s="66"/>
      <c r="L31" s="76"/>
      <c r="M31" s="76"/>
      <c r="N31" s="76"/>
      <c r="O31" s="76"/>
      <c r="P31" s="76"/>
      <c r="Q31" s="76"/>
      <c r="R31" s="76"/>
      <c r="S31" s="76"/>
      <c r="T31" s="76"/>
      <c r="U31" s="77"/>
      <c r="V31" s="77"/>
      <c r="W31" s="76"/>
      <c r="X31" s="78"/>
    </row>
    <row r="32" spans="1:24" x14ac:dyDescent="0.25">
      <c r="A32" s="83" t="s">
        <v>122</v>
      </c>
      <c r="B32" s="66"/>
      <c r="C32" s="58"/>
      <c r="D32" s="66"/>
      <c r="E32" s="66"/>
      <c r="F32" s="66"/>
      <c r="G32" s="66"/>
      <c r="H32" s="66"/>
      <c r="I32" s="66"/>
      <c r="J32" s="66"/>
      <c r="K32" s="66"/>
      <c r="L32" s="76"/>
      <c r="M32" s="76"/>
      <c r="N32" s="76"/>
      <c r="O32" s="76"/>
      <c r="P32" s="76"/>
      <c r="Q32" s="76"/>
      <c r="R32" s="76"/>
      <c r="S32" s="76"/>
      <c r="T32" s="76"/>
      <c r="U32" s="77"/>
      <c r="V32" s="77"/>
      <c r="W32" s="76"/>
      <c r="X32" s="78"/>
    </row>
    <row r="33" spans="1:24" x14ac:dyDescent="0.25">
      <c r="A33" s="84" t="s">
        <v>123</v>
      </c>
      <c r="B33" s="66"/>
      <c r="C33" s="58"/>
      <c r="D33" s="66"/>
      <c r="E33" s="66"/>
      <c r="F33" s="66"/>
      <c r="G33" s="66"/>
      <c r="H33" s="66"/>
      <c r="I33" s="66"/>
      <c r="J33" s="66"/>
      <c r="K33" s="66"/>
      <c r="L33" s="76"/>
      <c r="M33" s="76"/>
      <c r="N33" s="76"/>
      <c r="O33" s="76"/>
      <c r="P33" s="76"/>
      <c r="Q33" s="76"/>
      <c r="R33" s="76"/>
      <c r="S33" s="76"/>
      <c r="T33" s="76"/>
      <c r="U33" s="77"/>
      <c r="V33" s="77"/>
      <c r="W33" s="76"/>
      <c r="X33" s="78"/>
    </row>
    <row r="34" spans="1:24" x14ac:dyDescent="0.25">
      <c r="A34" s="76"/>
      <c r="B34" s="66"/>
      <c r="C34" s="59"/>
      <c r="D34" s="66"/>
      <c r="E34" s="81"/>
      <c r="F34" s="82"/>
      <c r="G34" s="76"/>
      <c r="H34" s="76"/>
      <c r="I34" s="76"/>
      <c r="J34" s="76"/>
      <c r="K34" s="76"/>
      <c r="L34" s="76"/>
      <c r="M34" s="76"/>
      <c r="N34" s="76"/>
      <c r="O34" s="76"/>
      <c r="P34" s="76"/>
      <c r="Q34" s="76"/>
      <c r="R34" s="76"/>
      <c r="S34" s="76"/>
      <c r="T34" s="76"/>
      <c r="U34" s="77"/>
      <c r="V34" s="77"/>
      <c r="W34" s="76"/>
      <c r="X34" s="76"/>
    </row>
    <row r="35" spans="1:24" x14ac:dyDescent="0.25">
      <c r="A35" s="85" t="s">
        <v>71</v>
      </c>
      <c r="B35" s="86"/>
      <c r="C35" s="86"/>
      <c r="D35" s="86"/>
      <c r="E35" s="86"/>
      <c r="F35" s="86"/>
      <c r="G35" s="76"/>
      <c r="H35" s="76"/>
      <c r="I35" s="66"/>
      <c r="J35" s="66"/>
      <c r="K35" s="66"/>
      <c r="L35" s="76"/>
      <c r="M35" s="76"/>
      <c r="N35" s="76"/>
      <c r="O35" s="76"/>
      <c r="P35" s="76"/>
      <c r="Q35" s="76"/>
      <c r="R35" s="76"/>
      <c r="S35" s="76"/>
      <c r="T35" s="76"/>
      <c r="U35" s="77"/>
      <c r="V35" s="77"/>
      <c r="W35" s="76"/>
      <c r="X35" s="78"/>
    </row>
    <row r="36" spans="1:24" x14ac:dyDescent="0.25">
      <c r="A36" s="100" t="s">
        <v>124</v>
      </c>
      <c r="B36" s="100"/>
      <c r="C36" s="100"/>
      <c r="D36" s="100"/>
      <c r="E36" s="100"/>
      <c r="F36" s="101"/>
      <c r="G36" s="101"/>
      <c r="H36" s="101"/>
      <c r="I36" s="76"/>
      <c r="J36" s="76"/>
      <c r="K36" s="76"/>
      <c r="L36" s="76"/>
      <c r="M36" s="76"/>
      <c r="N36" s="76"/>
      <c r="O36" s="76"/>
      <c r="P36" s="76"/>
      <c r="Q36" s="76"/>
      <c r="R36" s="76"/>
      <c r="S36" s="76"/>
      <c r="T36" s="76"/>
      <c r="U36" s="77"/>
      <c r="V36" s="77"/>
      <c r="W36" s="76"/>
      <c r="X36" s="76"/>
    </row>
    <row r="37" spans="1:24" x14ac:dyDescent="0.25">
      <c r="A37" s="87" t="s">
        <v>125</v>
      </c>
      <c r="B37" s="88"/>
      <c r="C37" s="88"/>
      <c r="D37" s="88"/>
      <c r="E37" s="88"/>
      <c r="F37" s="89"/>
      <c r="G37" s="89"/>
      <c r="H37" s="89"/>
      <c r="I37" s="76"/>
      <c r="J37" s="76"/>
      <c r="K37" s="76"/>
      <c r="L37" s="76"/>
      <c r="M37" s="76"/>
      <c r="N37" s="76"/>
      <c r="O37" s="76"/>
      <c r="P37" s="76"/>
      <c r="Q37" s="76"/>
      <c r="R37" s="76"/>
      <c r="S37" s="76"/>
      <c r="T37" s="76"/>
      <c r="U37" s="77"/>
      <c r="V37" s="77"/>
      <c r="W37" s="76"/>
      <c r="X37" s="76"/>
    </row>
    <row r="38" spans="1:24" x14ac:dyDescent="0.25">
      <c r="A38" s="90" t="s">
        <v>21</v>
      </c>
      <c r="B38" s="91"/>
      <c r="C38" s="91"/>
      <c r="D38" s="91"/>
      <c r="E38" s="91"/>
      <c r="F38" s="97"/>
      <c r="G38" s="97"/>
      <c r="H38" s="97"/>
      <c r="I38" s="82"/>
      <c r="J38" s="82"/>
      <c r="K38" s="82"/>
      <c r="L38" s="82"/>
      <c r="M38" s="82"/>
      <c r="N38" s="82"/>
      <c r="O38" s="82"/>
      <c r="P38" s="82"/>
      <c r="Q38" s="82"/>
      <c r="R38" s="82"/>
      <c r="S38" s="82"/>
      <c r="T38" s="82"/>
      <c r="U38" s="92"/>
      <c r="V38" s="92"/>
      <c r="W38" s="82"/>
      <c r="X38" s="82"/>
    </row>
    <row r="39" spans="1:24" x14ac:dyDescent="0.25">
      <c r="A39" s="68" t="s">
        <v>126</v>
      </c>
      <c r="B39" s="91"/>
      <c r="C39" s="91"/>
      <c r="D39" s="91"/>
      <c r="E39" s="91"/>
      <c r="F39" s="97"/>
      <c r="G39" s="97"/>
      <c r="H39" s="97"/>
      <c r="I39" s="82"/>
      <c r="J39" s="82"/>
      <c r="K39" s="82"/>
      <c r="L39" s="82"/>
      <c r="M39" s="82"/>
      <c r="N39" s="82"/>
      <c r="O39" s="82"/>
      <c r="P39" s="82"/>
      <c r="Q39" s="82"/>
      <c r="R39" s="82"/>
      <c r="S39" s="82"/>
      <c r="T39" s="82"/>
      <c r="U39" s="92"/>
      <c r="V39" s="92"/>
      <c r="W39" s="82"/>
      <c r="X39" s="82"/>
    </row>
    <row r="40" spans="1:24" x14ac:dyDescent="0.25">
      <c r="A40" s="93" t="s">
        <v>127</v>
      </c>
      <c r="B40" s="81"/>
      <c r="C40" s="94"/>
      <c r="D40" s="94"/>
      <c r="E40" s="94"/>
      <c r="F40" s="94"/>
      <c r="G40" s="94"/>
      <c r="H40" s="94"/>
      <c r="I40" s="94"/>
      <c r="J40" s="76"/>
      <c r="K40" s="76"/>
      <c r="L40" s="59"/>
      <c r="M40" s="59"/>
      <c r="N40" s="59"/>
      <c r="O40" s="59"/>
      <c r="P40" s="59"/>
      <c r="Q40" s="59"/>
      <c r="R40" s="59"/>
      <c r="S40" s="59"/>
      <c r="T40" s="59"/>
      <c r="U40" s="59"/>
      <c r="V40" s="59"/>
      <c r="W40" s="60"/>
      <c r="X40" s="78"/>
    </row>
    <row r="41" spans="1:24" x14ac:dyDescent="0.25">
      <c r="A41" s="95" t="s">
        <v>19</v>
      </c>
      <c r="B41" s="66"/>
      <c r="C41" s="59"/>
      <c r="D41" s="66"/>
      <c r="E41" s="81"/>
      <c r="F41" s="82"/>
      <c r="G41" s="76"/>
      <c r="H41" s="76"/>
      <c r="I41" s="76"/>
      <c r="J41" s="76"/>
      <c r="K41" s="76"/>
      <c r="L41" s="76"/>
      <c r="M41" s="76"/>
      <c r="N41" s="76"/>
      <c r="O41" s="76"/>
      <c r="P41" s="76"/>
      <c r="Q41" s="76"/>
      <c r="R41" s="76"/>
      <c r="S41" s="76"/>
      <c r="T41" s="76"/>
      <c r="U41" s="77"/>
      <c r="V41" s="77"/>
      <c r="W41" s="76"/>
      <c r="X41" s="78"/>
    </row>
    <row r="42" spans="1:24" x14ac:dyDescent="0.25">
      <c r="A42" s="79" t="s">
        <v>128</v>
      </c>
      <c r="B42" s="66"/>
      <c r="C42" s="58"/>
      <c r="D42" s="66"/>
      <c r="E42" s="66"/>
      <c r="F42" s="66"/>
      <c r="G42" s="66"/>
      <c r="H42" s="66"/>
      <c r="I42" s="66"/>
      <c r="J42" s="66"/>
      <c r="K42" s="66"/>
      <c r="L42" s="76"/>
      <c r="M42" s="76"/>
      <c r="N42" s="76"/>
      <c r="O42" s="76"/>
      <c r="P42" s="76"/>
      <c r="Q42" s="76"/>
      <c r="R42" s="76"/>
      <c r="S42" s="76"/>
      <c r="T42" s="76"/>
      <c r="U42" s="77"/>
      <c r="V42" s="77"/>
      <c r="W42" s="76"/>
      <c r="X42" s="78"/>
    </row>
    <row r="43" spans="1:24" x14ac:dyDescent="0.25">
      <c r="A43" s="96" t="s">
        <v>21</v>
      </c>
      <c r="B43" s="66"/>
      <c r="C43" s="59"/>
      <c r="D43" s="66"/>
      <c r="E43" s="74"/>
      <c r="F43" s="82"/>
      <c r="G43" s="82"/>
      <c r="H43" s="82"/>
      <c r="I43" s="82"/>
      <c r="J43" s="82"/>
      <c r="K43" s="82"/>
      <c r="L43" s="82"/>
      <c r="M43" s="82"/>
      <c r="N43" s="82"/>
      <c r="O43" s="82"/>
      <c r="P43" s="82"/>
      <c r="Q43" s="82"/>
      <c r="R43" s="82"/>
      <c r="S43" s="82"/>
      <c r="T43" s="82"/>
      <c r="U43" s="82"/>
      <c r="V43" s="82"/>
      <c r="W43" s="82"/>
      <c r="X43" s="78"/>
    </row>
    <row r="44" spans="1:24" x14ac:dyDescent="0.25">
      <c r="A44" s="79" t="s">
        <v>129</v>
      </c>
      <c r="B44" s="66"/>
      <c r="C44" s="58"/>
      <c r="D44" s="66"/>
      <c r="E44" s="66"/>
      <c r="F44" s="66"/>
      <c r="G44" s="66"/>
      <c r="H44" s="66"/>
      <c r="I44" s="66"/>
      <c r="J44" s="66"/>
      <c r="K44" s="66"/>
      <c r="L44" s="76"/>
      <c r="M44" s="76"/>
      <c r="N44" s="76"/>
      <c r="O44" s="76"/>
      <c r="P44" s="76"/>
      <c r="Q44" s="76"/>
      <c r="R44" s="76"/>
      <c r="S44" s="76"/>
      <c r="T44" s="76"/>
      <c r="U44" s="77"/>
      <c r="V44" s="77"/>
      <c r="W44" s="76"/>
      <c r="X44" s="78"/>
    </row>
  </sheetData>
  <mergeCells count="12">
    <mergeCell ref="X1:X2"/>
    <mergeCell ref="A36:H36"/>
    <mergeCell ref="A1:A2"/>
    <mergeCell ref="B1:B2"/>
    <mergeCell ref="C1:C2"/>
    <mergeCell ref="D1:D2"/>
    <mergeCell ref="F1:F2"/>
    <mergeCell ref="I1:N1"/>
    <mergeCell ref="O1:T1"/>
    <mergeCell ref="U1:U2"/>
    <mergeCell ref="V1:V2"/>
    <mergeCell ref="W1:W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2.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3C67716CA4127B44B5B63110318DF6BC" ma:contentTypeVersion="0" ma:contentTypeDescription="new Document or upload" ma:contentTypeScope="" ma:versionID="7040647602c5be43652c312f53b5b191">
  <xsd:schema xmlns:xsd="http://www.w3.org/2001/XMLSchema" xmlns:xs="http://www.w3.org/2001/XMLSchema" xmlns:p="http://schemas.microsoft.com/office/2006/metadata/properties" xmlns:ns2="41b3ec6c-eebd-4435-b1cb-6f93f025f7d1" targetNamespace="http://schemas.microsoft.com/office/2006/metadata/properties" ma:root="true" ma:fieldsID="f04525d5072c2ed6ae9045e761f0a26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ce45e0a4-74f0-41db-b90b-1c3248e21f9b}" ma:internalName="TaxCatchAll" ma:showField="CatchAllData"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ce45e0a4-74f0-41db-b90b-1c3248e21f9b}" ma:internalName="TaxCatchAllLabel" ma:readOnly="true" ma:showField="CatchAllDataLabel" ma:web="8344ce34-14a5-496e-ab9e-f581766bdecd">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babd5ee-c98c-4a9b-aa64-c82fd249b873" ContentTypeId="0x010100672A3FCA98991645BE083C320B7539B7020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9E4F0C-7D5C-4E35-87C7-A4A645CEFC33}">
  <ds:schemaRefs>
    <ds:schemaRef ds:uri="http://purl.org/dc/dcmitype/"/>
    <ds:schemaRef ds:uri="http://www.w3.org/XML/1998/namespace"/>
    <ds:schemaRef ds:uri="41b3ec6c-eebd-4435-b1cb-6f93f025f7d1"/>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5AE52DA-48BC-49FD-84D3-98B980FEF9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8F0487-2905-4B30-946F-2FEF443A85C0}">
  <ds:schemaRefs>
    <ds:schemaRef ds:uri="Microsoft.SharePoint.Taxonomy.ContentTypeSync"/>
  </ds:schemaRefs>
</ds:datastoreItem>
</file>

<file path=customXml/itemProps4.xml><?xml version="1.0" encoding="utf-8"?>
<ds:datastoreItem xmlns:ds="http://schemas.openxmlformats.org/officeDocument/2006/customXml" ds:itemID="{81C06B44-19A6-443E-87AB-3C7091925C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Spending Cases</vt:lpstr>
      <vt:lpstr>Recruitment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O'Driscoll, Mike (DDTS)</cp:lastModifiedBy>
  <dcterms:created xsi:type="dcterms:W3CDTF">2019-08-05T14:07:38Z</dcterms:created>
  <dcterms:modified xsi:type="dcterms:W3CDTF">2019-09-06T08:37:02Z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0x010100672A3FCA98991645BE083C320B7539B70204003C67716CA4127B44B5B63110318DF6BC</vt:lpwstr>
  </property>
  <property fmtid="{D5CDD505-2E9C-101B-9397-08002B2CF9AE}" pid="3" name="Directorate">
    <vt:lpwstr/>
  </property>
  <property fmtid="{D5CDD505-2E9C-101B-9397-08002B2CF9AE}" pid="4" name="SecurityClassification">
    <vt:lpwstr/>
  </property>
</Properties>
</file>